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5BCC432-6366-4F7D-98AB-6F07CD455CFA}" xr6:coauthVersionLast="47" xr6:coauthVersionMax="47" xr10:uidLastSave="{00000000-0000-0000-0000-000000000000}"/>
  <bookViews>
    <workbookView xWindow="-120" yWindow="-120" windowWidth="29040" windowHeight="15720" activeTab="3" xr2:uid="{483327F1-4586-4D8D-B0A7-2E486C5995A5}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G8" i="4"/>
  <c r="D103" i="4"/>
  <c r="G103" i="4"/>
  <c r="D105" i="4"/>
  <c r="D104" i="4"/>
  <c r="G104" i="4"/>
  <c r="D88" i="4"/>
  <c r="G88" i="4"/>
  <c r="D89" i="4"/>
  <c r="G89" i="4"/>
  <c r="G98" i="4"/>
  <c r="D98" i="4" s="1"/>
  <c r="D91" i="4"/>
  <c r="D92" i="4"/>
  <c r="D93" i="4"/>
  <c r="D94" i="4"/>
  <c r="D95" i="4"/>
  <c r="D96" i="4"/>
  <c r="D97" i="4"/>
  <c r="D99" i="4"/>
  <c r="D100" i="4"/>
  <c r="D101" i="4"/>
  <c r="D102" i="4"/>
  <c r="G94" i="4"/>
  <c r="D90" i="4"/>
  <c r="G90" i="4"/>
  <c r="E8" i="4"/>
  <c r="D9" i="4"/>
  <c r="E9" i="4"/>
  <c r="D72" i="4"/>
  <c r="E72" i="4"/>
  <c r="D85" i="4"/>
  <c r="D86" i="4"/>
  <c r="D84" i="4"/>
  <c r="E84" i="4"/>
  <c r="D82" i="4"/>
  <c r="E82" i="4"/>
  <c r="D80" i="4"/>
  <c r="E80" i="4"/>
  <c r="D77" i="4"/>
  <c r="D78" i="4"/>
  <c r="D79" i="4"/>
  <c r="D76" i="4"/>
  <c r="E76" i="4"/>
  <c r="D74" i="4"/>
  <c r="D75" i="4"/>
  <c r="D73" i="4"/>
  <c r="E73" i="4"/>
  <c r="D64" i="4"/>
  <c r="E64" i="4"/>
  <c r="D66" i="4"/>
  <c r="D67" i="4"/>
  <c r="D68" i="4"/>
  <c r="D69" i="4"/>
  <c r="D70" i="4"/>
  <c r="D71" i="4"/>
  <c r="D65" i="4"/>
  <c r="E65" i="4"/>
  <c r="D54" i="4"/>
  <c r="E54" i="4"/>
  <c r="D61" i="4"/>
  <c r="D62" i="4"/>
  <c r="D63" i="4"/>
  <c r="D60" i="4"/>
  <c r="E60" i="4"/>
  <c r="D56" i="4"/>
  <c r="D57" i="4"/>
  <c r="D58" i="4"/>
  <c r="D55" i="4"/>
  <c r="E55" i="4"/>
  <c r="D53" i="4"/>
  <c r="D52" i="4"/>
  <c r="D51" i="4"/>
  <c r="E51" i="4"/>
  <c r="E52" i="4"/>
  <c r="D15" i="4"/>
  <c r="E15" i="4"/>
  <c r="D43" i="4"/>
  <c r="D44" i="4"/>
  <c r="D45" i="4"/>
  <c r="D46" i="4"/>
  <c r="D47" i="4"/>
  <c r="D48" i="4"/>
  <c r="D49" i="4"/>
  <c r="D50" i="4"/>
  <c r="D42" i="4"/>
  <c r="E42" i="4"/>
  <c r="D40" i="4"/>
  <c r="D41" i="4"/>
  <c r="D39" i="4"/>
  <c r="E39" i="4"/>
  <c r="D38" i="4"/>
  <c r="D37" i="4"/>
  <c r="E37" i="4"/>
  <c r="D29" i="4"/>
  <c r="D30" i="4"/>
  <c r="D31" i="4"/>
  <c r="D32" i="4"/>
  <c r="D33" i="4"/>
  <c r="D34" i="4"/>
  <c r="D35" i="4"/>
  <c r="D36" i="4"/>
  <c r="D28" i="4"/>
  <c r="E28" i="4"/>
  <c r="D25" i="4"/>
  <c r="D26" i="4"/>
  <c r="D27" i="4"/>
  <c r="D24" i="4"/>
  <c r="E24" i="4"/>
  <c r="D17" i="4"/>
  <c r="D18" i="4"/>
  <c r="D19" i="4"/>
  <c r="D20" i="4"/>
  <c r="D21" i="4"/>
  <c r="D22" i="4"/>
  <c r="D23" i="4"/>
  <c r="D16" i="4"/>
  <c r="E16" i="4"/>
  <c r="D12" i="4"/>
  <c r="D13" i="4"/>
  <c r="D14" i="4"/>
  <c r="D11" i="4"/>
  <c r="D10" i="4"/>
  <c r="E11" i="4"/>
  <c r="E10" i="4" s="1"/>
  <c r="F81" i="3"/>
  <c r="F80" i="3" s="1"/>
  <c r="G81" i="3"/>
  <c r="G80" i="3" s="1"/>
  <c r="F79" i="3"/>
  <c r="F78" i="3" s="1"/>
  <c r="I78" i="3"/>
  <c r="G78" i="3"/>
  <c r="F77" i="3"/>
  <c r="F76" i="3" s="1"/>
  <c r="I76" i="3"/>
  <c r="G76" i="3"/>
  <c r="F75" i="3"/>
  <c r="F74" i="3" s="1"/>
  <c r="I74" i="3"/>
  <c r="G74" i="3"/>
  <c r="F72" i="3"/>
  <c r="F71" i="3" s="1"/>
  <c r="I71" i="3"/>
  <c r="G71" i="3"/>
  <c r="F68" i="3"/>
  <c r="F70" i="3"/>
  <c r="I68" i="3"/>
  <c r="G68" i="3"/>
  <c r="F66" i="3"/>
  <c r="F65" i="3" s="1"/>
  <c r="I65" i="3"/>
  <c r="G65" i="3"/>
  <c r="F63" i="3"/>
  <c r="F62" i="3" s="1"/>
  <c r="I62" i="3"/>
  <c r="G62" i="3"/>
  <c r="F60" i="3"/>
  <c r="F58" i="3" s="1"/>
  <c r="I58" i="3"/>
  <c r="G58" i="3"/>
  <c r="I54" i="3"/>
  <c r="F54" i="3"/>
  <c r="G54" i="3"/>
  <c r="F53" i="3"/>
  <c r="F52" i="3" s="1"/>
  <c r="I52" i="3"/>
  <c r="G52" i="3"/>
  <c r="I48" i="3"/>
  <c r="G48" i="3"/>
  <c r="F49" i="3"/>
  <c r="F48" i="3" s="1"/>
  <c r="I49" i="3"/>
  <c r="G49" i="3"/>
  <c r="F47" i="3"/>
  <c r="F46" i="3" s="1"/>
  <c r="I46" i="3"/>
  <c r="G46" i="3"/>
  <c r="F45" i="3"/>
  <c r="I44" i="3"/>
  <c r="G44" i="3"/>
  <c r="F44" i="3" s="1"/>
  <c r="F43" i="3"/>
  <c r="F42" i="3" s="1"/>
  <c r="I42" i="3"/>
  <c r="G42" i="3"/>
  <c r="F41" i="3"/>
  <c r="I40" i="3"/>
  <c r="G40" i="3"/>
  <c r="F40" i="3" s="1"/>
  <c r="F38" i="3"/>
  <c r="I37" i="3"/>
  <c r="G37" i="3"/>
  <c r="F36" i="3"/>
  <c r="I35" i="3"/>
  <c r="G35" i="3"/>
  <c r="F35" i="3" s="1"/>
  <c r="F34" i="3"/>
  <c r="I33" i="3"/>
  <c r="G33" i="3"/>
  <c r="F33" i="3" s="1"/>
  <c r="G21" i="3"/>
  <c r="F31" i="3"/>
  <c r="G30" i="3"/>
  <c r="F30" i="3" s="1"/>
  <c r="I30" i="3"/>
  <c r="F28" i="3"/>
  <c r="I27" i="3"/>
  <c r="G27" i="3"/>
  <c r="F27" i="3" s="1"/>
  <c r="I24" i="3"/>
  <c r="I21" i="3" s="1"/>
  <c r="G24" i="3"/>
  <c r="F26" i="3"/>
  <c r="F25" i="3"/>
  <c r="F23" i="3"/>
  <c r="I22" i="3"/>
  <c r="G22" i="3"/>
  <c r="I19" i="3"/>
  <c r="I18" i="3" s="1"/>
  <c r="F19" i="3"/>
  <c r="F18" i="3" s="1"/>
  <c r="G19" i="3"/>
  <c r="G18" i="3" s="1"/>
  <c r="F17" i="3"/>
  <c r="I16" i="3"/>
  <c r="I15" i="3" s="1"/>
  <c r="G16" i="3"/>
  <c r="G15" i="3" s="1"/>
  <c r="F14" i="3"/>
  <c r="I13" i="3"/>
  <c r="G13" i="3"/>
  <c r="F13" i="3" s="1"/>
  <c r="F12" i="3"/>
  <c r="F11" i="3"/>
  <c r="I10" i="3"/>
  <c r="G10" i="3"/>
  <c r="F10" i="3" s="1"/>
  <c r="F9" i="3"/>
  <c r="F8" i="3" s="1"/>
  <c r="I8" i="3"/>
  <c r="G8" i="3"/>
  <c r="I6" i="2"/>
  <c r="D71" i="2"/>
  <c r="D72" i="2"/>
  <c r="D73" i="2"/>
  <c r="D74" i="2"/>
  <c r="D75" i="2"/>
  <c r="D76" i="2"/>
  <c r="D77" i="2"/>
  <c r="D65" i="2"/>
  <c r="D66" i="2"/>
  <c r="D67" i="2"/>
  <c r="D68" i="2"/>
  <c r="D69" i="2"/>
  <c r="D70" i="2"/>
  <c r="F64" i="2"/>
  <c r="D64" i="2" s="1"/>
  <c r="O75" i="2"/>
  <c r="R74" i="2" s="1"/>
  <c r="D61" i="2"/>
  <c r="D62" i="2"/>
  <c r="D60" i="2"/>
  <c r="F59" i="2"/>
  <c r="D59" i="2" s="1"/>
  <c r="D57" i="2"/>
  <c r="D58" i="2"/>
  <c r="D56" i="2"/>
  <c r="F55" i="2"/>
  <c r="D55" i="2" s="1"/>
  <c r="D80" i="2"/>
  <c r="D81" i="2"/>
  <c r="D79" i="2"/>
  <c r="F78" i="2"/>
  <c r="D78" i="2" s="1"/>
  <c r="D53" i="2"/>
  <c r="D52" i="2"/>
  <c r="I51" i="2"/>
  <c r="D51" i="2" s="1"/>
  <c r="D47" i="2"/>
  <c r="D48" i="2"/>
  <c r="D49" i="2"/>
  <c r="D50" i="2"/>
  <c r="D46" i="2"/>
  <c r="F45" i="2"/>
  <c r="D45" i="2" s="1"/>
  <c r="D10" i="2"/>
  <c r="D11" i="2"/>
  <c r="D12" i="2"/>
  <c r="D13" i="2"/>
  <c r="D14" i="2"/>
  <c r="D15" i="2"/>
  <c r="D16" i="2"/>
  <c r="D17" i="2"/>
  <c r="D18" i="2"/>
  <c r="D9" i="2"/>
  <c r="F8" i="2"/>
  <c r="D8" i="2" s="1"/>
  <c r="D21" i="2"/>
  <c r="D22" i="2"/>
  <c r="D23" i="2"/>
  <c r="D24" i="2"/>
  <c r="D25" i="2"/>
  <c r="D20" i="2"/>
  <c r="F19" i="2"/>
  <c r="D19" i="2" s="1"/>
  <c r="D37" i="2"/>
  <c r="D38" i="2"/>
  <c r="D39" i="2"/>
  <c r="D32" i="2"/>
  <c r="D33" i="2"/>
  <c r="D34" i="2"/>
  <c r="D35" i="2"/>
  <c r="D36" i="2"/>
  <c r="D28" i="2"/>
  <c r="D29" i="2"/>
  <c r="D30" i="2"/>
  <c r="D31" i="2"/>
  <c r="F27" i="2"/>
  <c r="D27" i="2" s="1"/>
  <c r="D26" i="2" s="1"/>
  <c r="D42" i="2"/>
  <c r="D43" i="2"/>
  <c r="F41" i="2"/>
  <c r="D41" i="2" s="1"/>
  <c r="I51" i="3" l="1"/>
  <c r="F51" i="3" s="1"/>
  <c r="G51" i="3"/>
  <c r="G7" i="3"/>
  <c r="I7" i="3"/>
  <c r="I6" i="3" s="1"/>
  <c r="I32" i="3"/>
  <c r="G64" i="3"/>
  <c r="F64" i="3" s="1"/>
  <c r="G73" i="3"/>
  <c r="F73" i="3" s="1"/>
  <c r="I39" i="3"/>
  <c r="F37" i="3"/>
  <c r="F21" i="3"/>
  <c r="F7" i="3"/>
  <c r="G39" i="3"/>
  <c r="F22" i="3"/>
  <c r="F16" i="3"/>
  <c r="F15" i="3" s="1"/>
  <c r="G32" i="3"/>
  <c r="F32" i="3" s="1"/>
  <c r="F24" i="3"/>
  <c r="F63" i="2"/>
  <c r="D63" i="2" s="1"/>
  <c r="R73" i="2"/>
  <c r="F26" i="2"/>
  <c r="F40" i="2"/>
  <c r="D40" i="2" s="1"/>
  <c r="F39" i="3" l="1"/>
  <c r="G6" i="3"/>
  <c r="F6" i="3" s="1"/>
  <c r="F54" i="2"/>
  <c r="D54" i="2" s="1"/>
  <c r="F7" i="2"/>
  <c r="D7" i="2" l="1"/>
  <c r="F6" i="2"/>
  <c r="D6" i="2" s="1"/>
</calcChain>
</file>

<file path=xl/sharedStrings.xml><?xml version="1.0" encoding="utf-8"?>
<sst xmlns="http://schemas.openxmlformats.org/spreadsheetml/2006/main" count="1086" uniqueCount="595">
  <si>
    <t xml:space="preserve">Հաստատված է  
</t>
  </si>
  <si>
    <t>Ջերմուկ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</si>
  <si>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</si>
  <si>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</si>
  <si>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 xml:space="preserve">(անունը, ազգանունը, հայրանունը)
</t>
  </si>
  <si>
    <t>Կ. Տ.</t>
  </si>
  <si>
    <t>Հավելված Ջերմուկ համայնքի ավագանու 2025 թվականի դեկտեմբեր 24-  N-  Ն որոշման</t>
  </si>
  <si>
    <t xml:space="preserve">           2026  ԹՎԱԿԱՆԻ ԲՅՈՒՋԵ       </t>
  </si>
  <si>
    <t xml:space="preserve"> 2025 թվականի  դեկտեմբերի 24-ի  N    որոշմամբ 
</t>
  </si>
  <si>
    <t>ԳԵՎՈՐԳՅԱՆ ՄԱՆԱՆ ԱՂՎԱՆԻ</t>
  </si>
  <si>
    <t>ՀԱՏՎԱԾ 1
ՀԱՄԱՅՆՔԻ ԲՅՈՒՋԵԻ ԵԿԱՄՈՒՏՆԵՐԸ</t>
  </si>
  <si>
    <t>(հազար դրամով)</t>
  </si>
  <si>
    <t>Տողի
N</t>
  </si>
  <si>
    <t>Եկամտատեսակները</t>
  </si>
  <si>
    <t>Հոդվածի NN</t>
  </si>
  <si>
    <t>Ընդամենը (ս.5+ս.6)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</si>
  <si>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</si>
  <si>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</si>
  <si>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</si>
  <si>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</si>
  <si>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</si>
  <si>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</si>
  <si>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</si>
  <si>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</si>
  <si>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</si>
  <si>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1000</t>
  </si>
  <si>
    <t>ԸՆԴԱՄԵՆԸ ԵԿԱՄՈՒՏՆԵՐ (տող 1100 + տող 1200 + տող 1300) այդ թվում՝</t>
  </si>
  <si>
    <t>1100</t>
  </si>
  <si>
    <t>1. ՀԱՐԿԵՐ ԵՎ ՏՈՒՐՔԵՐ (տող 1110 + տող 1120 + տող 1130 + տող 1150 + տող 1160), այդ թվում`</t>
  </si>
  <si>
    <t>7100</t>
  </si>
  <si>
    <t>x</t>
  </si>
  <si>
    <t>1110</t>
  </si>
  <si>
    <t>1.1 Գույքային հարկեր անշարժ գույքից (տող 1111 + տող 1112), այդ թվում`</t>
  </si>
  <si>
    <t>7131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</si>
  <si>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</si>
  <si>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</si>
  <si>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</si>
  <si>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</si>
  <si>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1112Ա</t>
  </si>
  <si>
    <t>Հողի հարկ համայնքների վարչական տարածքներում գտնվող գյուղ.նշանակության հողերի համար-Ջերմուկ</t>
  </si>
  <si>
    <t>1112Ե</t>
  </si>
  <si>
    <t>Հողի հարկ համայնքների վարչական տարածքներում գտնվող ոչ գյուղ.նշանակության հողերի համար-Ջերմուկ</t>
  </si>
  <si>
    <t>1113</t>
  </si>
  <si>
    <t>Անշարժ գույքի հարկ իրավաբանական անձանցից (Ջերմուկ բնակավայր)</t>
  </si>
  <si>
    <t>11131</t>
  </si>
  <si>
    <t>անշարժ գույքի հարկ իրավաբանական անձանցից /Կեչուտ բնակավայր/</t>
  </si>
  <si>
    <t>11132</t>
  </si>
  <si>
    <t>Անշարժ գույքի հարկ իրավաբանական անձանցից (Գնդեվազ բնակավայր)</t>
  </si>
  <si>
    <t>1114</t>
  </si>
  <si>
    <t>Անշարժ գույքի հարկ ֆիզիկական  անձանցից /Ջերմուկ բնակավայր/</t>
  </si>
  <si>
    <t>11141</t>
  </si>
  <si>
    <t>Անշարժ գույքի հարկ ֆիզիկական  անձանցից (Կեչուտ բնակավայր)</t>
  </si>
  <si>
    <t>11142</t>
  </si>
  <si>
    <t>Անշարժ գույքի հարկ ֆիզիկական  անձանցից (Գնդեվազ բնակավայր)</t>
  </si>
  <si>
    <t>1120</t>
  </si>
  <si>
    <t>1.2 Գույքային հարկեր այլ գույքից, այդ թվում`</t>
  </si>
  <si>
    <t>7136</t>
  </si>
  <si>
    <t>1121</t>
  </si>
  <si>
    <t>Գույքահարկ փոխադրամիջոցների համար Ջերմուկ բնակավայր/</t>
  </si>
  <si>
    <t>11211</t>
  </si>
  <si>
    <t xml:space="preserve">Գույքահարկ փոխադրամիջոցների համար (Կեչուտ բնակավայր) </t>
  </si>
  <si>
    <t>11212</t>
  </si>
  <si>
    <t xml:space="preserve">Գույքահարկ փոխադրամիջոցների համար (Գնդեվազ բնակավայր) </t>
  </si>
  <si>
    <t>11213</t>
  </si>
  <si>
    <t xml:space="preserve">Գույքահարկ փոխադրամիջոցների համար (Ջերմուկ բնակավայր իրավաբանական անձանցից) </t>
  </si>
  <si>
    <t>11214</t>
  </si>
  <si>
    <t>Գույքահարկ փոխադրամիջոցների համար (Գնդեվազ բնակավայր իրավաբանական անձանցից</t>
  </si>
  <si>
    <t>11215</t>
  </si>
  <si>
    <t xml:space="preserve">Գույքահարկ փոխադրամիջոցների համար (Կեչուտ բնակավայր իրավաբանական անձանցից) </t>
  </si>
  <si>
    <t>1130</t>
  </si>
  <si>
    <t>1.3 Ապրանքների օգտագործման կամ գործունեության իրականացման թույլտվության վճարներ, այդ թվում`</t>
  </si>
  <si>
    <t>7145</t>
  </si>
  <si>
    <t>1131</t>
  </si>
  <si>
    <t>Տեղական տուրքեր, (տող 1132 + տող 1135 + տող 1136 + տող 1137 + տող 1138 + տող 1139 + տող 1140 + տող 1141 + տող 1142 + տող 1143 + տող 1144 + տող 1145), այդ թվում`</t>
  </si>
  <si>
    <t>71452</t>
  </si>
  <si>
    <t>1133</t>
  </si>
  <si>
    <t>աա) Հիմնական շինությունների համար</t>
  </si>
  <si>
    <t>1133Զ</t>
  </si>
  <si>
    <t>3001-ից և ավելի քառ. մ. ընդհանուր մակերես ունեցող օբյեկտների համար</t>
  </si>
  <si>
    <t>1136</t>
  </si>
  <si>
    <t>գ) Համայնքի վարչական տարածքում շենքերի, շինությունների, քաղաքաշինական այլ օբյեկտների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</si>
  <si>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</si>
  <si>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</si>
  <si>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1137Ժ</t>
  </si>
  <si>
    <t>- ծխախոտի արտադր.  վաճառքի թույլտվության համար` հիմնական և ոչ հիմնական շին. ներսում վաճառքի կազմակերպման դեպքում</t>
  </si>
  <si>
    <t>1138</t>
  </si>
  <si>
    <t>ե) Համայնքի տարածքում բացօթյա վաճառք կազմակերպելու թույլտվության համար</t>
  </si>
  <si>
    <t>1139Բ</t>
  </si>
  <si>
    <t xml:space="preserve">զ2) Համայնքի տարածքում գտնվող խանութներում, կրպակներում տեխնիկական հեղուկների վաճառքի թույլտվության համար </t>
  </si>
  <si>
    <t>1142</t>
  </si>
  <si>
    <t>թ) Համայնքի տարածքում արտաքին գովազդ տեղադրելու թույլտվության համար</t>
  </si>
  <si>
    <t>1144</t>
  </si>
  <si>
    <t>ի)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</si>
  <si>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</si>
  <si>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լ) Թանկարժեք մետաղներից պատրաստված իրերի մանրածախ առուվաճառքի թույլտվության համար</t>
  </si>
  <si>
    <t>1146Ի</t>
  </si>
  <si>
    <t>- ոչ հիմնական շինությունների ներսում հանրային սննդի կազմակերպման և իրացման թույլտվության համար (50-ից մինչև 100 քմ)</t>
  </si>
  <si>
    <t>1147</t>
  </si>
  <si>
    <t>- համայնքների անվանումները ֆիրմային անվանումներում օգտագործելու թույլտվության համար</t>
  </si>
  <si>
    <t>1150</t>
  </si>
  <si>
    <t>1.4 Ապրանքների մատակարարումից և ծառայությունների մատուցումից այլ պարտադիր վճարներ, այդ թվում`</t>
  </si>
  <si>
    <t>7146</t>
  </si>
  <si>
    <t>1151</t>
  </si>
  <si>
    <t>Համայնքի բյուջե վճարվող պետական տուրքեր (տող 1152 + տող 1153), այդ թվում`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</si>
  <si>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</si>
  <si>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</si>
  <si>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</si>
  <si>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</si>
  <si>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1200</t>
  </si>
  <si>
    <t>2. ՊԱՇՏՈՆԱԿԱՆ ԴՐԱՄԱՇՆՈՐՀՆԵՐ (տող 1210 + տող 1220 + տող 1230 + տող 1240 + տող 1250 + տող 1260), այդ թվում`</t>
  </si>
  <si>
    <t>7300</t>
  </si>
  <si>
    <t>1250</t>
  </si>
  <si>
    <t>2.5 Ընթացիկ ներքին պաշտոնական դրամաշնորհներ` ստացված կառավարման այլ մակարդակներից, (տող 1251 + տող 1254 + տող 1257 + տող 1258), որից`</t>
  </si>
  <si>
    <t>7331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</si>
  <si>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</si>
  <si>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</si>
  <si>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</si>
  <si>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տրամադրվող այլ դոտացիաներ (տող 1255 + տող 1256), այդ թվում`</t>
  </si>
  <si>
    <t>1256</t>
  </si>
  <si>
    <t>բբ) Պետական բյուջեից համայնքի վարչական բյուջեին տրամադրվող այլ դոտացիաներ</t>
  </si>
  <si>
    <t>1257Բ</t>
  </si>
  <si>
    <t>գ1) Պետական բյուջեից տրամադրվող նպատակային հատկացումներ (սուբվենցիաներ)ԱԴ-1 ՀՈԱԿ</t>
  </si>
  <si>
    <t>1257Գ</t>
  </si>
  <si>
    <t>գ2) Պետական բյուջեից տրամադրվող նպատակային հատկացումներ (սուբվենցիաներ)ԱԴ-2ՀՈԱԿ</t>
  </si>
  <si>
    <t>1260</t>
  </si>
  <si>
    <t>2.6 Կապիտալ ներքին պաշտոնական դրամաշնորհներ` ստացված կառավարման այլ մակարդակներից, (տող 1261 + տող 1262), այդ թվում`</t>
  </si>
  <si>
    <t>7332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</si>
  <si>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</si>
  <si>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</si>
  <si>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</si>
  <si>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ՀՀ այլ համայնքներից կապիտալ ծախսերի ֆինանսավորման նպատակով ստացվող պաշտոնական դրամաշնորհներ, որից`</t>
  </si>
  <si>
    <t>1300</t>
  </si>
  <si>
    <t>3. ԱՅԼ ԵԿԱՄՈՒՏՆԵՐ, (տող 1310 + տող 1320 + տող 1330 + տող 1340 + տող 1350 + տող 1360 + տող 1370 + տող 1380 + տող 1390), այդ թվում`</t>
  </si>
  <si>
    <t>7400</t>
  </si>
  <si>
    <t>1330</t>
  </si>
  <si>
    <t>3.3 Գույքի վարձակալությունից եկամուտներ (տող 1331 + տող 1332 + տող 1333 + 1334), այդ թվում`</t>
  </si>
  <si>
    <t>7415</t>
  </si>
  <si>
    <t>1331Ա</t>
  </si>
  <si>
    <t>Համայնքի սեփականություն համարվող հողերի վարձավճարներ-Ջերմուկ</t>
  </si>
  <si>
    <t>1331Ե</t>
  </si>
  <si>
    <t>Համայնքի սեփականություն համարվող պ/ֆ հողերի վարձավճարներ-</t>
  </si>
  <si>
    <t>1334Ա</t>
  </si>
  <si>
    <t>Այլ գույքի վարձակալությունից մուտքեր-Ջերմուկ</t>
  </si>
  <si>
    <t>1340</t>
  </si>
  <si>
    <t>3.4 Համայնքի բյուջեի եկամուտներ ապրանքների մատակարարումից և ծառայությունների մատուցումից, (տող 1341 + տող 1342 + տող 1343), այդ թվում`</t>
  </si>
  <si>
    <t>7421</t>
  </si>
  <si>
    <t>1342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</si>
  <si>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</si>
  <si>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1342Ա</t>
  </si>
  <si>
    <t>ա)ՔԿԱԳ համար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</si>
  <si>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</si>
  <si>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</si>
  <si>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1350</t>
  </si>
  <si>
    <t>3.5 Վարչական գանձումներ, (տող 1351 + տող 1352), այդ թվում`</t>
  </si>
  <si>
    <t>7422</t>
  </si>
  <si>
    <t>1351</t>
  </si>
  <si>
    <t>Տեղական վճարներ</t>
  </si>
  <si>
    <t>1351Ա</t>
  </si>
  <si>
    <t xml:space="preserve">- Տեղական վճարներ հողհատկացման, և չափագրման ծառայությունների համար </t>
  </si>
  <si>
    <t>1351Բ</t>
  </si>
  <si>
    <t>- տեղական վճար աճութդների մասնակցության համար</t>
  </si>
  <si>
    <t>1351Գ</t>
  </si>
  <si>
    <t>- տեղական վճարներ ,,ԶԱՏԻԿ,, մանկապարտեզ ՆՈՒՀ ՀՈԱԿ-ի ծառայություններից օգտվողների համար</t>
  </si>
  <si>
    <t>46-07</t>
  </si>
  <si>
    <t>1351Դ</t>
  </si>
  <si>
    <t>- տեղական վճարներ Գնդեվազի մանկապարտեզ  ՀՈԱԿ-ի ծառայություններից օգտվողների համար</t>
  </si>
  <si>
    <t>1351Ե</t>
  </si>
  <si>
    <t>- տեղական վճարներ արվեստի հ. 1 դպրոց ՀՈԱԿ-ի ծառայություններից օգտվողների համար</t>
  </si>
  <si>
    <t>1351Զ</t>
  </si>
  <si>
    <t>- տեղական վճարներ արվեստի հ. 2 դպրոց ՀՈԱԿ-ի ծառայություններից օգտվողների համար</t>
  </si>
  <si>
    <t>1351Է</t>
  </si>
  <si>
    <t>- տեղական վճարներ մանկապատանեկան մարզադպրոցի ծառայություններից օգտվողների համար</t>
  </si>
  <si>
    <t>1351Ը</t>
  </si>
  <si>
    <t>- տեղական վճարներ ՋՀԿՍԲ ՀՈԱԿ-ի ծառայություններից օգտվողների համար</t>
  </si>
  <si>
    <t>1351Թ</t>
  </si>
  <si>
    <t>- վճարովի ծառայությունների մատուցման դիմաց գանձվող վճար</t>
  </si>
  <si>
    <t>1351Ի</t>
  </si>
  <si>
    <t>1351Լ</t>
  </si>
  <si>
    <t>- ջրամատակարարման և ջրահեռացման համակարգի սպասարկման վճար</t>
  </si>
  <si>
    <t>1351Խ</t>
  </si>
  <si>
    <t>- ճոպանուղի ՀՀ մատուցված ծառայություններիվ վճար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</si>
  <si>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</si>
  <si>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</si>
  <si>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>1390</t>
  </si>
  <si>
    <t>3.9 Այլ եկամուտներ, (տող 1391 + տող 1392 + տող 1393), այդ թվում`</t>
  </si>
  <si>
    <t>7451</t>
  </si>
  <si>
    <t>1393</t>
  </si>
  <si>
    <t>Օրենքով և իրավական այլ ակտերով սահմանված` համայնքի բյուջեի մուտքագրման ենթակա այլ եկամուտներ</t>
  </si>
  <si>
    <t>13931</t>
  </si>
  <si>
    <t>Օրենքով և իրավական այլ ակտերով սահմանված` համայնքի բյուջեի մուտքագրման ենթակա այլ եկամուտներ /արևային կայան/</t>
  </si>
  <si>
    <t>13932</t>
  </si>
  <si>
    <t>X</t>
  </si>
  <si>
    <t>ՀԱՏՎԱԾ 3
 ՀԱՄԱՅՆՔԻ ԲՅՈՒՋԵԻ ԾԱԽՍԵՐԸ` ԸՍՏ ԲՅՈՒՋԵՏԱՅԻՆ ԾԱԽՍԵՐԻ ՏՆՏԵՍԱԳԻՏԱԿԱՆ ԴԱՍԱԿԱՐԳՄԱՆ</t>
  </si>
  <si>
    <t>Տողի
NN</t>
  </si>
  <si>
    <t xml:space="preserve">Բյուջետային ծախսերի տնտեսագիտական 
դասակարգման հոդվածների անվանումները
</t>
  </si>
  <si>
    <t>NN</t>
  </si>
  <si>
    <t>4000</t>
  </si>
  <si>
    <t>ԸՆԴԱՄԵՆԸ ԾԱԽՍԵՐ (տող 4050 + տող 5000 + տող 6000) այդ թվում`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</si>
  <si>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</si>
  <si>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</si>
  <si>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</si>
  <si>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</si>
  <si>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</si>
  <si>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</si>
  <si>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</si>
  <si>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</si>
  <si>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</si>
  <si>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</si>
  <si>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</si>
  <si>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</si>
  <si>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</si>
  <si>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</si>
  <si>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</si>
  <si>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</si>
  <si>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</si>
  <si>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</si>
  <si>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</si>
  <si>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</si>
  <si>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</si>
  <si>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</si>
  <si>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</si>
  <si>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</si>
  <si>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</si>
  <si>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</si>
  <si>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</si>
  <si>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</si>
  <si>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</si>
  <si>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</si>
  <si>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</si>
  <si>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</si>
  <si>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</si>
  <si>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</si>
  <si>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</si>
  <si>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</si>
  <si>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</si>
  <si>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</si>
  <si>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</si>
  <si>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</si>
  <si>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</si>
  <si>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</si>
  <si>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</si>
  <si>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</si>
  <si>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</si>
  <si>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</si>
  <si>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</si>
  <si>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</si>
  <si>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</si>
  <si>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</si>
  <si>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</si>
  <si>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</si>
  <si>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</si>
  <si>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</si>
  <si>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</si>
  <si>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</si>
  <si>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</si>
  <si>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</si>
  <si>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</si>
  <si>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</si>
  <si>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</si>
  <si>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</si>
  <si>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</si>
  <si>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</si>
  <si>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</si>
  <si>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</si>
  <si>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</si>
  <si>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</si>
  <si>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</si>
  <si>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</si>
  <si>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</si>
  <si>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</si>
  <si>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</si>
  <si>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</si>
  <si>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</si>
  <si>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</si>
  <si>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</si>
  <si>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</si>
  <si>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</si>
  <si>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</si>
  <si>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</si>
  <si>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</si>
  <si>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</si>
  <si>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</si>
  <si>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</si>
  <si>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</si>
  <si>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</si>
  <si>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</si>
  <si>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4411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</si>
  <si>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</si>
  <si>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</si>
  <si>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</si>
  <si>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</si>
  <si>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</si>
  <si>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</si>
  <si>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4500</t>
  </si>
  <si>
    <t>1.5 ԴՐԱՄԱՇՆՈՐՀՆԵՐ (տող 4510 + տող 4520 + տող 4530 + տող 4540), այդ թվում`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</si>
  <si>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</si>
  <si>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</si>
  <si>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</si>
  <si>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</si>
  <si>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</si>
  <si>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</si>
  <si>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</si>
  <si>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</si>
  <si>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</si>
  <si>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</si>
  <si>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</si>
  <si>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</si>
  <si>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</si>
  <si>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4632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</si>
  <si>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</si>
  <si>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</si>
  <si>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</si>
  <si>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</si>
  <si>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</si>
  <si>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</si>
  <si>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</si>
  <si>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</si>
  <si>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</si>
  <si>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 (տող 4544 + տող 4547 + տող 4548), այդ թվում`</t>
  </si>
  <si>
    <t>4657</t>
  </si>
  <si>
    <t>4600</t>
  </si>
  <si>
    <t>1.6 ՍՈՑԻԱԼԱԿԱՆ ՆՊԱՍՏՆԵՐ ԵՎ ԿԵՆՍԱԹՈՇԱԿՆԵՐ (տող 4610 + տող 4630 + տող 4640), այդ թվում`</t>
  </si>
  <si>
    <t>4711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</si>
  <si>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</si>
  <si>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</si>
  <si>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</si>
  <si>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</si>
  <si>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</si>
  <si>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</si>
  <si>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</si>
  <si>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</si>
  <si>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</si>
  <si>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</si>
  <si>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</si>
  <si>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</si>
  <si>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</si>
  <si>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</si>
  <si>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</si>
  <si>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</si>
  <si>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</si>
  <si>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</si>
  <si>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</si>
  <si>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</si>
  <si>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</si>
  <si>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</si>
  <si>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</si>
  <si>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</si>
  <si>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</si>
  <si>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</si>
  <si>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</si>
  <si>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</si>
  <si>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</si>
  <si>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</si>
  <si>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</si>
  <si>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</si>
  <si>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</si>
  <si>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</si>
  <si>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</si>
  <si>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</si>
  <si>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</si>
  <si>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</si>
  <si>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</si>
  <si>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</si>
  <si>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</si>
  <si>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</si>
  <si>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</si>
  <si>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</si>
  <si>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</si>
  <si>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</si>
  <si>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</si>
  <si>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</si>
  <si>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4771), որից`</t>
  </si>
  <si>
    <t>4771</t>
  </si>
  <si>
    <t>- Պահուստային միջոցներ</t>
  </si>
  <si>
    <t>4891</t>
  </si>
  <si>
    <t>4771_</t>
  </si>
  <si>
    <t>Պահուստային միջոցներ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</si>
  <si>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</si>
  <si>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</si>
  <si>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</si>
  <si>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</si>
  <si>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</si>
  <si>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</si>
  <si>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</si>
  <si>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</si>
  <si>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</si>
  <si>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</si>
  <si>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</si>
  <si>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</si>
  <si>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</si>
  <si>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</si>
  <si>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</si>
  <si>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</si>
  <si>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</si>
  <si>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</si>
  <si>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</si>
  <si>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</si>
  <si>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</si>
  <si>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</si>
  <si>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</si>
  <si>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</si>
  <si>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</si>
  <si>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</si>
  <si>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</si>
  <si>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</si>
  <si>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</si>
  <si>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</si>
  <si>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</si>
  <si>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</si>
  <si>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</si>
  <si>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6000</t>
  </si>
  <si>
    <t>Գ. ՈՉ ՖԻՆԱՆՍԱԿԱՆ ԱԿՏԻՎՆԵՐԻ ԻՐԱՑՈՒՄԻՑ ՄՈՒՏՔԵՐ (տող 6100 + տող 6200 + տող 6300 + տող 6400), այդ թվում`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</si>
  <si>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</si>
  <si>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</si>
  <si>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</si>
  <si>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</si>
  <si>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</si>
  <si>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ՀԱՏՎԱԾ 2
ՀԱՄԱՅՆՔԻ ԲՅՈՒՋԵԻ ԾԱԽՍԵՐԸ ԸՍՏ ԲՅՈՒՋԵՏԱՅԻՆ
ԾԱԽՍԵՐԻ ԳՈՐԾԱՌՆԱԿԱՆ ԴԱՍԱԿԱՐԳՄԱՆ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</si>
  <si>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</si>
  <si>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</si>
  <si>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</si>
  <si>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</si>
  <si>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</si>
  <si>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</si>
  <si>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</si>
  <si>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</si>
  <si>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7</t>
  </si>
  <si>
    <t>8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</si>
  <si>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</si>
  <si>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</si>
  <si>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</si>
  <si>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</si>
  <si>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</si>
  <si>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</si>
  <si>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</si>
  <si>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</si>
  <si>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</si>
  <si>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</si>
  <si>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</si>
  <si>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</si>
  <si>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</si>
  <si>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</si>
  <si>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2133 </t>
  </si>
  <si>
    <t>Ընդհանուր բնույթի այլ ծառայություններ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</si>
  <si>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</si>
  <si>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</si>
  <si>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</si>
  <si>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</si>
  <si>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</si>
  <si>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</si>
  <si>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</si>
  <si>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</si>
  <si>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</si>
  <si>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</si>
  <si>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</si>
  <si>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</si>
  <si>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</si>
  <si>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</si>
  <si>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</si>
  <si>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</si>
  <si>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</si>
  <si>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</si>
  <si>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</si>
  <si>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</si>
  <si>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</si>
  <si>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</si>
  <si>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</si>
  <si>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</si>
  <si>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</si>
  <si>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</si>
  <si>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2455 </t>
  </si>
  <si>
    <t>Խողովակաշարային և այլ տրանսպորտ</t>
  </si>
  <si>
    <t xml:space="preserve">2470 </t>
  </si>
  <si>
    <t>Այլ բնագավառներ, որից`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</si>
  <si>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</si>
  <si>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</si>
  <si>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</si>
  <si>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</si>
  <si>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</si>
  <si>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</si>
  <si>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</si>
  <si>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</si>
  <si>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</si>
  <si>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</si>
  <si>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</si>
  <si>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</si>
  <si>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</si>
  <si>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</si>
  <si>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</si>
  <si>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</si>
  <si>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</si>
  <si>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</si>
  <si>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</si>
  <si>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</si>
  <si>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</si>
  <si>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</si>
  <si>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</si>
  <si>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</si>
  <si>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3610 + տող 3620 + տող 3630 + տող 3640 + տող 3650 + տող 3660),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</si>
  <si>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</si>
  <si>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</si>
  <si>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</si>
  <si>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</si>
  <si>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</si>
  <si>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</si>
  <si>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</si>
  <si>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</si>
  <si>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</si>
  <si>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</si>
  <si>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</si>
  <si>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</si>
  <si>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</si>
  <si>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</si>
  <si>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</si>
  <si>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</si>
  <si>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2700 </t>
  </si>
  <si>
    <t>ԱՌՈՂՋԱՊԱՀՈՒԹՅՈՒՆ (տող 2710 + տող 2720 + տող 2730 + տող 2740 + տող 2750 + տող 2760), այդ թվում`</t>
  </si>
  <si>
    <t xml:space="preserve">2760 </t>
  </si>
  <si>
    <t>Առողջապահություն (այլ դասերին չպատկանող), որից`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</si>
  <si>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</si>
  <si>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</si>
  <si>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</si>
  <si>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</si>
  <si>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</si>
  <si>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</si>
  <si>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</si>
  <si>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</si>
  <si>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</si>
  <si>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</si>
  <si>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</si>
  <si>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</si>
  <si>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</si>
  <si>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</si>
  <si>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</si>
  <si>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</si>
  <si>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</si>
  <si>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</si>
  <si>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</si>
  <si>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</si>
  <si>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</si>
  <si>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</si>
  <si>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</si>
  <si>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</si>
  <si>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</si>
  <si>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</si>
  <si>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</si>
  <si>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</si>
  <si>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</si>
  <si>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</si>
  <si>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</si>
  <si>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</si>
  <si>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</si>
  <si>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</si>
  <si>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</si>
  <si>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</si>
  <si>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</si>
  <si>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</si>
  <si>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</si>
  <si>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</si>
  <si>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</si>
  <si>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</si>
  <si>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</si>
  <si>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</si>
  <si>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</si>
  <si>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</si>
  <si>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</si>
  <si>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</si>
  <si>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</si>
  <si>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</si>
  <si>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</si>
  <si>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</si>
  <si>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</si>
  <si>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</si>
  <si>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</si>
  <si>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</si>
  <si>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</si>
  <si>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</si>
  <si>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</si>
  <si>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</si>
  <si>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</si>
  <si>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</si>
  <si>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</si>
  <si>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</si>
  <si>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</si>
  <si>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</si>
  <si>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</si>
  <si>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</si>
  <si>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4
ՀԱՄԱՅՆՔԻ ԲՅՈՒՋԵԻ ՄԻՋՈՑՆԵՐԻ ՏԱՐԵՎԵՐՋԻ ՀԱՎԵԼՈՒՐԴԸ ԿԱՄ ԴԵՖԻՑԻՏԸ (ՊԱԿԱՍՈՒՐԴԸ)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</si>
  <si>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</si>
  <si>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</si>
  <si>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</si>
  <si>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</si>
  <si>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 xml:space="preserve">            ՋԵՐՄՈՒԿ   ՀԱՄԱՅՆՔԻ</t>
  </si>
  <si>
    <t xml:space="preserve">           ՎԱՅՈՑ ՁՈՐԻ ՄԱՐԶԻ </t>
  </si>
  <si>
    <t xml:space="preserve">Համայնքի կողմից բազմաբնակարան ֆոնդի սպասր. վճար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</si>
</sst>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409]0.0"/>
    <numFmt numFmtId="170" formatCode="_(* #,##0.000_);_(* \(#,##0.000\);_(* &quot;-&quot;??_);_(@_)"/>
    <numFmt numFmtId="172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HEA Grapalat"/>
    </font>
    <font>
      <i/>
      <sz val="10"/>
      <name val="GHEA Grapalat"/>
      <family val="3"/>
    </font>
    <font>
      <sz val="11"/>
      <color theme="1"/>
      <name val="GHEA Grapalat"/>
    </font>
    <font>
      <b/>
      <sz val="23.95"/>
      <color indexed="8"/>
      <name val="GHEA Grapalat"/>
    </font>
    <font>
      <sz val="16"/>
      <color indexed="8"/>
      <name val="GHEA Grapalat"/>
    </font>
    <font>
      <sz val="14"/>
      <color indexed="8"/>
      <name val="GHEA Grapalat"/>
    </font>
    <font>
      <sz val="11.95"/>
      <color indexed="8"/>
      <name val="GHEA Grapalat"/>
    </font>
    <font>
      <sz val="10"/>
      <color indexed="8"/>
      <name val="GHEA Grapalat"/>
    </font>
    <font>
      <sz val="10"/>
      <name val="Arial"/>
    </font>
    <font>
      <b/>
      <sz val="18"/>
      <color indexed="8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b/>
      <sz val="11.95"/>
      <color indexed="8"/>
      <name val="GHEA Grapalat"/>
      <family val="3"/>
    </font>
    <font>
      <b/>
      <sz val="16"/>
      <color indexed="8"/>
      <name val="GHEA Grapalat"/>
      <family val="3"/>
    </font>
    <font>
      <sz val="11"/>
      <color theme="1"/>
      <name val="GHEA Grapalat"/>
      <family val="3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b/>
      <i/>
      <sz val="12"/>
      <color indexed="8"/>
      <name val="GHEA Grapalat"/>
      <family val="3"/>
    </font>
    <font>
      <b/>
      <i/>
      <sz val="12"/>
      <color theme="1"/>
      <name val="GHEA Grapalat"/>
      <family val="3"/>
    </font>
    <font>
      <b/>
      <i/>
      <sz val="11"/>
      <color theme="1"/>
      <name val="Calibri"/>
      <family val="2"/>
      <scheme val="minor"/>
    </font>
    <font>
      <b/>
      <sz val="14"/>
      <color indexed="8"/>
      <name val="GHEA Grapalat"/>
      <family val="3"/>
    </font>
    <font>
      <sz val="14"/>
      <color theme="1"/>
      <name val="GHEA Grapalat"/>
      <family val="3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 applyProtection="1">
      <alignment horizontal="right" vertical="top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/>
    <xf numFmtId="0" fontId="13" fillId="0" borderId="1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7" fillId="0" borderId="0" xfId="0" applyFont="1"/>
    <xf numFmtId="0" fontId="17" fillId="0" borderId="0" xfId="0" applyFont="1"/>
    <xf numFmtId="0" fontId="20" fillId="0" borderId="0" xfId="0" applyFont="1"/>
    <xf numFmtId="0" fontId="20" fillId="0" borderId="0" xfId="0" applyFont="1"/>
    <xf numFmtId="0" fontId="21" fillId="2" borderId="0" xfId="0" applyFont="1" applyFill="1" applyAlignment="1" applyProtection="1">
      <alignment horizontal="center" vertical="top" wrapText="1" readingOrder="1"/>
      <protection locked="0"/>
    </xf>
    <xf numFmtId="0" fontId="20" fillId="0" borderId="4" xfId="0" applyFont="1" applyBorder="1" applyAlignment="1" applyProtection="1">
      <alignment vertical="top" wrapText="1"/>
      <protection locked="0"/>
    </xf>
    <xf numFmtId="0" fontId="20" fillId="0" borderId="5" xfId="0" applyFont="1" applyBorder="1" applyAlignment="1" applyProtection="1">
      <alignment vertical="top" wrapText="1"/>
      <protection locked="0"/>
    </xf>
    <xf numFmtId="0" fontId="19" fillId="2" borderId="5" xfId="0" applyFont="1" applyFill="1" applyBorder="1" applyAlignment="1" applyProtection="1">
      <alignment horizontal="center" vertical="top" wrapText="1" readingOrder="1"/>
      <protection locked="0"/>
    </xf>
    <xf numFmtId="0" fontId="19" fillId="2" borderId="2" xfId="0" applyFont="1" applyFill="1" applyBorder="1" applyAlignment="1" applyProtection="1">
      <alignment horizontal="center" vertical="top" wrapText="1" readingOrder="1"/>
      <protection locked="0"/>
    </xf>
    <xf numFmtId="0" fontId="19" fillId="2" borderId="2" xfId="0" applyFont="1" applyFill="1" applyBorder="1" applyAlignment="1" applyProtection="1">
      <alignment horizontal="center" vertical="top" wrapText="1" readingOrder="1"/>
      <protection locked="0"/>
    </xf>
    <xf numFmtId="0" fontId="21" fillId="0" borderId="2" xfId="0" applyFont="1" applyBorder="1" applyAlignment="1" applyProtection="1">
      <alignment horizontal="center" vertical="center" wrapText="1" readingOrder="1"/>
      <protection locked="0"/>
    </xf>
    <xf numFmtId="0" fontId="21" fillId="0" borderId="2" xfId="0" applyFont="1" applyBorder="1" applyAlignment="1" applyProtection="1">
      <alignment vertical="center" wrapText="1" readingOrder="1"/>
      <protection locked="0"/>
    </xf>
    <xf numFmtId="0" fontId="19" fillId="3" borderId="2" xfId="0" applyFont="1" applyFill="1" applyBorder="1" applyAlignment="1" applyProtection="1">
      <alignment horizontal="center" vertical="top" wrapText="1" readingOrder="1"/>
      <protection locked="0"/>
    </xf>
    <xf numFmtId="0" fontId="22" fillId="3" borderId="7" xfId="0" applyFont="1" applyFill="1" applyBorder="1" applyAlignment="1" applyProtection="1">
      <alignment vertical="top" wrapText="1"/>
      <protection locked="0"/>
    </xf>
    <xf numFmtId="0" fontId="22" fillId="4" borderId="4" xfId="0" applyFont="1" applyFill="1" applyBorder="1" applyAlignment="1" applyProtection="1">
      <alignment vertical="top" wrapText="1"/>
      <protection locked="0"/>
    </xf>
    <xf numFmtId="0" fontId="22" fillId="4" borderId="5" xfId="0" applyFont="1" applyFill="1" applyBorder="1" applyAlignment="1" applyProtection="1">
      <alignment vertical="top" wrapText="1"/>
      <protection locked="0"/>
    </xf>
    <xf numFmtId="0" fontId="23" fillId="3" borderId="2" xfId="0" applyFont="1" applyFill="1" applyBorder="1" applyAlignment="1" applyProtection="1">
      <alignment horizontal="center" vertical="top" wrapText="1" readingOrder="1"/>
      <protection locked="0"/>
    </xf>
    <xf numFmtId="0" fontId="24" fillId="4" borderId="3" xfId="0" applyFont="1" applyFill="1" applyBorder="1" applyAlignment="1" applyProtection="1">
      <alignment vertical="top" wrapText="1"/>
      <protection locked="0"/>
    </xf>
    <xf numFmtId="0" fontId="23" fillId="4" borderId="10" xfId="0" applyFont="1" applyFill="1" applyBorder="1" applyAlignment="1" applyProtection="1">
      <alignment horizontal="center" vertical="top" wrapText="1" readingOrder="1"/>
      <protection locked="0"/>
    </xf>
    <xf numFmtId="0" fontId="23" fillId="4" borderId="4" xfId="0" applyFont="1" applyFill="1" applyBorder="1" applyAlignment="1" applyProtection="1">
      <alignment horizontal="center" vertical="top" wrapText="1" readingOrder="1"/>
      <protection locked="0"/>
    </xf>
    <xf numFmtId="0" fontId="23" fillId="4" borderId="5" xfId="0" applyFont="1" applyFill="1" applyBorder="1" applyAlignment="1" applyProtection="1">
      <alignment horizontal="center" vertical="top" wrapText="1" readingOrder="1"/>
      <protection locked="0"/>
    </xf>
    <xf numFmtId="0" fontId="24" fillId="3" borderId="7" xfId="0" applyFont="1" applyFill="1" applyBorder="1" applyAlignment="1" applyProtection="1">
      <alignment vertical="top" wrapText="1"/>
      <protection locked="0"/>
    </xf>
    <xf numFmtId="0" fontId="24" fillId="3" borderId="8" xfId="0" applyFont="1" applyFill="1" applyBorder="1" applyAlignment="1" applyProtection="1">
      <alignment vertical="top" wrapText="1"/>
      <protection locked="0"/>
    </xf>
    <xf numFmtId="0" fontId="24" fillId="4" borderId="9" xfId="0" applyFont="1" applyFill="1" applyBorder="1" applyAlignment="1" applyProtection="1">
      <alignment vertical="top" wrapText="1"/>
      <protection locked="0"/>
    </xf>
    <xf numFmtId="0" fontId="24" fillId="4" borderId="4" xfId="0" applyFont="1" applyFill="1" applyBorder="1" applyAlignment="1" applyProtection="1">
      <alignment vertical="top" wrapText="1"/>
      <protection locked="0"/>
    </xf>
    <xf numFmtId="0" fontId="24" fillId="4" borderId="5" xfId="0" applyFont="1" applyFill="1" applyBorder="1" applyAlignment="1" applyProtection="1">
      <alignment vertical="top" wrapText="1"/>
      <protection locked="0"/>
    </xf>
    <xf numFmtId="170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170" fontId="20" fillId="0" borderId="5" xfId="1" applyNumberFormat="1" applyFont="1" applyBorder="1" applyAlignment="1" applyProtection="1">
      <alignment vertical="top" wrapText="1"/>
      <protection locked="0"/>
    </xf>
    <xf numFmtId="170" fontId="20" fillId="0" borderId="4" xfId="1" applyNumberFormat="1" applyFont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center" vertical="center" wrapText="1" readingOrder="1"/>
      <protection locked="0"/>
    </xf>
    <xf numFmtId="0" fontId="19" fillId="4" borderId="2" xfId="0" applyFont="1" applyFill="1" applyBorder="1" applyAlignment="1" applyProtection="1">
      <alignment vertical="center" wrapText="1" readingOrder="1"/>
      <protection locked="0"/>
    </xf>
    <xf numFmtId="170" fontId="19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2" fillId="4" borderId="5" xfId="1" applyNumberFormat="1" applyFont="1" applyFill="1" applyBorder="1" applyAlignment="1" applyProtection="1">
      <alignment vertical="top" wrapText="1"/>
      <protection locked="0"/>
    </xf>
    <xf numFmtId="0" fontId="23" fillId="4" borderId="2" xfId="0" applyFont="1" applyFill="1" applyBorder="1" applyAlignment="1" applyProtection="1">
      <alignment horizontal="center" vertical="center" wrapText="1" readingOrder="1"/>
      <protection locked="0"/>
    </xf>
    <xf numFmtId="0" fontId="23" fillId="4" borderId="2" xfId="0" applyFont="1" applyFill="1" applyBorder="1" applyAlignment="1" applyProtection="1">
      <alignment vertical="center" wrapText="1" readingOrder="1"/>
      <protection locked="0"/>
    </xf>
    <xf numFmtId="170" fontId="23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4" fillId="4" borderId="5" xfId="1" applyNumberFormat="1" applyFont="1" applyFill="1" applyBorder="1" applyAlignment="1" applyProtection="1">
      <alignment vertical="top" wrapText="1"/>
      <protection locked="0"/>
    </xf>
    <xf numFmtId="170" fontId="24" fillId="4" borderId="4" xfId="1" applyNumberFormat="1" applyFont="1" applyFill="1" applyBorder="1" applyAlignment="1" applyProtection="1">
      <alignment vertical="top" wrapText="1"/>
      <protection locked="0"/>
    </xf>
    <xf numFmtId="0" fontId="22" fillId="0" borderId="0" xfId="0" applyFont="1"/>
    <xf numFmtId="0" fontId="19" fillId="5" borderId="2" xfId="0" applyFont="1" applyFill="1" applyBorder="1" applyAlignment="1" applyProtection="1">
      <alignment horizontal="center" vertical="center" wrapText="1" readingOrder="1"/>
      <protection locked="0"/>
    </xf>
    <xf numFmtId="0" fontId="19" fillId="5" borderId="2" xfId="0" applyFont="1" applyFill="1" applyBorder="1" applyAlignment="1" applyProtection="1">
      <alignment vertical="center" wrapText="1" readingOrder="1"/>
      <protection locked="0"/>
    </xf>
    <xf numFmtId="170" fontId="19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2" fillId="5" borderId="5" xfId="1" applyNumberFormat="1" applyFont="1" applyFill="1" applyBorder="1" applyAlignment="1" applyProtection="1">
      <alignment vertical="top" wrapText="1"/>
      <protection locked="0"/>
    </xf>
    <xf numFmtId="170" fontId="22" fillId="5" borderId="4" xfId="1" applyNumberFormat="1" applyFont="1" applyFill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horizontal="center" vertical="center" wrapText="1" readingOrder="1"/>
      <protection locked="0"/>
    </xf>
    <xf numFmtId="0" fontId="23" fillId="0" borderId="2" xfId="0" applyFont="1" applyBorder="1" applyAlignment="1" applyProtection="1">
      <alignment vertical="center" wrapText="1" readingOrder="1"/>
      <protection locked="0"/>
    </xf>
    <xf numFmtId="170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170" fontId="24" fillId="0" borderId="5" xfId="1" applyNumberFormat="1" applyFont="1" applyBorder="1" applyAlignment="1" applyProtection="1">
      <alignment vertical="top" wrapText="1"/>
      <protection locked="0"/>
    </xf>
    <xf numFmtId="170" fontId="24" fillId="0" borderId="4" xfId="1" applyNumberFormat="1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170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0" fontId="23" fillId="5" borderId="2" xfId="0" applyFont="1" applyFill="1" applyBorder="1" applyAlignment="1" applyProtection="1">
      <alignment horizontal="center" vertical="center" wrapText="1" readingOrder="1"/>
      <protection locked="0"/>
    </xf>
    <xf numFmtId="0" fontId="23" fillId="5" borderId="2" xfId="0" applyFont="1" applyFill="1" applyBorder="1" applyAlignment="1" applyProtection="1">
      <alignment vertical="center" wrapText="1" readingOrder="1"/>
      <protection locked="0"/>
    </xf>
    <xf numFmtId="170" fontId="23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4" fillId="5" borderId="5" xfId="1" applyNumberFormat="1" applyFont="1" applyFill="1" applyBorder="1" applyAlignment="1" applyProtection="1">
      <alignment vertical="top" wrapText="1"/>
      <protection locked="0"/>
    </xf>
    <xf numFmtId="170" fontId="24" fillId="5" borderId="4" xfId="1" applyNumberFormat="1" applyFont="1" applyFill="1" applyBorder="1" applyAlignment="1" applyProtection="1">
      <alignment vertical="top" wrapText="1"/>
      <protection locked="0"/>
    </xf>
    <xf numFmtId="170" fontId="0" fillId="0" borderId="0" xfId="0" applyNumberFormat="1"/>
    <xf numFmtId="170" fontId="0" fillId="0" borderId="6" xfId="0" applyNumberFormat="1" applyBorder="1" applyAlignment="1">
      <alignment horizontal="center"/>
    </xf>
    <xf numFmtId="172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172" fontId="20" fillId="0" borderId="4" xfId="1" applyNumberFormat="1" applyFont="1" applyBorder="1" applyAlignment="1" applyProtection="1">
      <alignment vertical="top" wrapText="1"/>
      <protection locked="0"/>
    </xf>
    <xf numFmtId="172" fontId="20" fillId="0" borderId="5" xfId="1" applyNumberFormat="1" applyFont="1" applyBorder="1" applyAlignment="1" applyProtection="1">
      <alignment vertical="top" wrapText="1"/>
      <protection locked="0"/>
    </xf>
    <xf numFmtId="170" fontId="21" fillId="0" borderId="10" xfId="1" applyNumberFormat="1" applyFont="1" applyBorder="1" applyAlignment="1" applyProtection="1">
      <alignment horizontal="right" vertical="center" wrapText="1" readingOrder="1"/>
      <protection locked="0"/>
    </xf>
    <xf numFmtId="170" fontId="21" fillId="0" borderId="4" xfId="1" applyNumberFormat="1" applyFont="1" applyBorder="1" applyAlignment="1" applyProtection="1">
      <alignment horizontal="right" vertical="center" wrapText="1" readingOrder="1"/>
      <protection locked="0"/>
    </xf>
    <xf numFmtId="170" fontId="21" fillId="0" borderId="5" xfId="1" applyNumberFormat="1" applyFont="1" applyBorder="1" applyAlignment="1" applyProtection="1">
      <alignment horizontal="right" vertical="center" wrapText="1" readingOrder="1"/>
      <protection locked="0"/>
    </xf>
    <xf numFmtId="0" fontId="26" fillId="0" borderId="0" xfId="0" applyFont="1" applyAlignment="1" applyProtection="1">
      <alignment horizontal="center" vertical="top" wrapText="1" readingOrder="1"/>
      <protection locked="0"/>
    </xf>
    <xf numFmtId="0" fontId="27" fillId="0" borderId="0" xfId="0" applyFont="1"/>
    <xf numFmtId="0" fontId="18" fillId="0" borderId="0" xfId="0" applyFont="1" applyAlignment="1" applyProtection="1">
      <alignment horizontal="right" vertical="top" wrapText="1" readingOrder="1"/>
      <protection locked="0"/>
    </xf>
    <xf numFmtId="0" fontId="14" fillId="0" borderId="0" xfId="0" applyFont="1"/>
    <xf numFmtId="0" fontId="28" fillId="0" borderId="0" xfId="0" applyFont="1"/>
    <xf numFmtId="0" fontId="21" fillId="0" borderId="2" xfId="0" applyFont="1" applyBorder="1" applyAlignment="1" applyProtection="1">
      <alignment horizontal="left" vertical="center" wrapText="1" readingOrder="1"/>
      <protection locked="0"/>
    </xf>
    <xf numFmtId="0" fontId="23" fillId="6" borderId="2" xfId="0" applyFont="1" applyFill="1" applyBorder="1" applyAlignment="1" applyProtection="1">
      <alignment horizontal="center" vertical="top" wrapText="1" readingOrder="1"/>
      <protection locked="0"/>
    </xf>
    <xf numFmtId="0" fontId="23" fillId="7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23" fillId="7" borderId="2" xfId="0" applyFont="1" applyFill="1" applyBorder="1" applyAlignment="1" applyProtection="1">
      <alignment horizontal="center" vertical="top" wrapText="1" readingOrder="1"/>
      <protection locked="0"/>
    </xf>
    <xf numFmtId="0" fontId="24" fillId="7" borderId="4" xfId="0" applyFont="1" applyFill="1" applyBorder="1" applyAlignment="1" applyProtection="1">
      <alignment vertical="top" wrapText="1"/>
      <protection locked="0"/>
    </xf>
    <xf numFmtId="0" fontId="24" fillId="7" borderId="5" xfId="0" applyFont="1" applyFill="1" applyBorder="1" applyAlignment="1" applyProtection="1">
      <alignment vertical="top" wrapText="1"/>
      <protection locked="0"/>
    </xf>
    <xf numFmtId="0" fontId="24" fillId="6" borderId="7" xfId="0" applyFont="1" applyFill="1" applyBorder="1" applyAlignment="1" applyProtection="1">
      <alignment vertical="top" wrapText="1"/>
      <protection locked="0"/>
    </xf>
    <xf numFmtId="0" fontId="24" fillId="7" borderId="7" xfId="0" applyFont="1" applyFill="1" applyBorder="1" applyAlignment="1" applyProtection="1">
      <alignment horizontal="center" vertical="center" textRotation="90" wrapText="1"/>
      <protection locked="0"/>
    </xf>
    <xf numFmtId="0" fontId="23" fillId="0" borderId="2" xfId="0" applyFont="1" applyBorder="1" applyAlignment="1" applyProtection="1">
      <alignment horizontal="left" vertical="center" wrapText="1" readingOrder="1"/>
      <protection locked="0"/>
    </xf>
    <xf numFmtId="164" fontId="23" fillId="0" borderId="2" xfId="0" applyNumberFormat="1" applyFont="1" applyBorder="1" applyAlignment="1" applyProtection="1">
      <alignment horizontal="right" vertical="center" wrapText="1" readingOrder="1"/>
      <protection locked="0"/>
    </xf>
    <xf numFmtId="164" fontId="2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5" xfId="0" applyFont="1" applyBorder="1" applyAlignment="1" applyProtection="1">
      <alignment vertical="top" wrapText="1"/>
      <protection locked="0"/>
    </xf>
    <xf numFmtId="0" fontId="24" fillId="0" borderId="4" xfId="0" applyFont="1" applyBorder="1" applyAlignment="1" applyProtection="1">
      <alignment vertical="top" wrapText="1"/>
      <protection locked="0"/>
    </xf>
    <xf numFmtId="0" fontId="23" fillId="7" borderId="2" xfId="0" applyFont="1" applyFill="1" applyBorder="1" applyAlignment="1" applyProtection="1">
      <alignment horizontal="center" vertical="center" wrapText="1" readingOrder="1"/>
      <protection locked="0"/>
    </xf>
    <xf numFmtId="0" fontId="23" fillId="7" borderId="2" xfId="0" applyFont="1" applyFill="1" applyBorder="1" applyAlignment="1" applyProtection="1">
      <alignment horizontal="left" vertical="center" wrapText="1" readingOrder="1"/>
      <protection locked="0"/>
    </xf>
    <xf numFmtId="170" fontId="23" fillId="7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3" fillId="7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4" fillId="7" borderId="5" xfId="1" applyNumberFormat="1" applyFont="1" applyFill="1" applyBorder="1" applyAlignment="1" applyProtection="1">
      <alignment vertical="top" wrapText="1"/>
      <protection locked="0"/>
    </xf>
    <xf numFmtId="170" fontId="24" fillId="7" borderId="4" xfId="1" applyNumberFormat="1" applyFont="1" applyFill="1" applyBorder="1" applyAlignment="1" applyProtection="1">
      <alignment vertical="top" wrapText="1"/>
      <protection locked="0"/>
    </xf>
    <xf numFmtId="0" fontId="19" fillId="5" borderId="2" xfId="0" applyFont="1" applyFill="1" applyBorder="1" applyAlignment="1" applyProtection="1">
      <alignment horizontal="left" vertical="center" wrapText="1" readingOrder="1"/>
      <protection locked="0"/>
    </xf>
    <xf numFmtId="170" fontId="19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0" fontId="29" fillId="0" borderId="0" xfId="0" applyFont="1"/>
    <xf numFmtId="43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170" fontId="23" fillId="0" borderId="10" xfId="1" applyNumberFormat="1" applyFont="1" applyBorder="1" applyAlignment="1" applyProtection="1">
      <alignment horizontal="right" vertical="center" wrapText="1" readingOrder="1"/>
      <protection locked="0"/>
    </xf>
    <xf numFmtId="170" fontId="23" fillId="0" borderId="4" xfId="1" applyNumberFormat="1" applyFont="1" applyBorder="1" applyAlignment="1" applyProtection="1">
      <alignment horizontal="right" vertical="center" wrapText="1" readingOrder="1"/>
      <protection locked="0"/>
    </xf>
    <xf numFmtId="170" fontId="23" fillId="0" borderId="5" xfId="1" applyNumberFormat="1" applyFont="1" applyBorder="1" applyAlignment="1" applyProtection="1">
      <alignment horizontal="right" vertical="center" wrapText="1" readingOrder="1"/>
      <protection locked="0"/>
    </xf>
    <xf numFmtId="0" fontId="21" fillId="2" borderId="0" xfId="0" applyFont="1" applyFill="1" applyAlignment="1" applyProtection="1">
      <alignment horizontal="right" vertical="top" wrapText="1" readingOrder="1"/>
      <protection locked="0"/>
    </xf>
    <xf numFmtId="0" fontId="19" fillId="0" borderId="2" xfId="0" applyFont="1" applyBorder="1" applyAlignment="1" applyProtection="1">
      <alignment horizontal="center" vertical="top" wrapText="1" readingOrder="1"/>
      <protection locked="0"/>
    </xf>
    <xf numFmtId="0" fontId="19" fillId="4" borderId="2" xfId="0" applyFont="1" applyFill="1" applyBorder="1" applyAlignment="1" applyProtection="1">
      <alignment horizontal="center" vertical="top" wrapText="1" readingOrder="1"/>
      <protection locked="0"/>
    </xf>
    <xf numFmtId="0" fontId="19" fillId="4" borderId="2" xfId="0" applyFont="1" applyFill="1" applyBorder="1" applyAlignment="1" applyProtection="1">
      <alignment horizontal="center" vertical="center" wrapText="1" readingOrder="1"/>
      <protection locked="0"/>
    </xf>
    <xf numFmtId="0" fontId="19" fillId="3" borderId="2" xfId="0" applyFont="1" applyFill="1" applyBorder="1" applyAlignment="1" applyProtection="1">
      <alignment horizontal="center" vertical="center" wrapText="1" readingOrder="1"/>
      <protection locked="0"/>
    </xf>
    <xf numFmtId="0" fontId="22" fillId="4" borderId="7" xfId="0" applyFont="1" applyFill="1" applyBorder="1" applyAlignment="1" applyProtection="1">
      <alignment vertical="top" wrapText="1"/>
      <protection locked="0"/>
    </xf>
    <xf numFmtId="170" fontId="23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22" fillId="8" borderId="0" xfId="0" applyFont="1" applyFill="1"/>
    <xf numFmtId="0" fontId="2" fillId="8" borderId="0" xfId="0" applyFont="1" applyFill="1"/>
    <xf numFmtId="170" fontId="19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23" fillId="8" borderId="2" xfId="0" applyFont="1" applyFill="1" applyBorder="1" applyAlignment="1" applyProtection="1">
      <alignment horizontal="center" vertical="center" wrapText="1" readingOrder="1"/>
      <protection locked="0"/>
    </xf>
    <xf numFmtId="0" fontId="23" fillId="8" borderId="2" xfId="0" applyFont="1" applyFill="1" applyBorder="1" applyAlignment="1" applyProtection="1">
      <alignment vertical="center" wrapText="1" readingOrder="1"/>
      <protection locked="0"/>
    </xf>
    <xf numFmtId="170" fontId="23" fillId="8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3" fillId="8" borderId="2" xfId="1" applyNumberFormat="1" applyFont="1" applyFill="1" applyBorder="1" applyAlignment="1" applyProtection="1">
      <alignment horizontal="right" vertical="center" wrapText="1" readingOrder="1"/>
      <protection locked="0"/>
    </xf>
    <xf numFmtId="170" fontId="24" fillId="8" borderId="5" xfId="1" applyNumberFormat="1" applyFont="1" applyFill="1" applyBorder="1" applyAlignment="1" applyProtection="1">
      <alignment vertical="top" wrapText="1"/>
      <protection locked="0"/>
    </xf>
    <xf numFmtId="0" fontId="20" fillId="8" borderId="0" xfId="0" applyFont="1" applyFill="1"/>
    <xf numFmtId="0" fontId="0" fillId="8" borderId="0" xfId="0" applyFill="1"/>
    <xf numFmtId="0" fontId="23" fillId="4" borderId="11" xfId="0" applyFont="1" applyFill="1" applyBorder="1" applyAlignment="1" applyProtection="1">
      <alignment horizontal="center" vertical="top" wrapText="1" readingOrder="1"/>
      <protection locked="0"/>
    </xf>
    <xf numFmtId="0" fontId="24" fillId="4" borderId="6" xfId="0" applyFont="1" applyFill="1" applyBorder="1" applyAlignment="1" applyProtection="1">
      <alignment vertical="top" wrapText="1"/>
      <protection locked="0"/>
    </xf>
    <xf numFmtId="0" fontId="24" fillId="4" borderId="3" xfId="0" applyFont="1" applyFill="1" applyBorder="1" applyAlignment="1" applyProtection="1">
      <alignment vertical="top" wrapText="1"/>
      <protection locked="0"/>
    </xf>
  </cellXfs>
  <cellStyles count="3">
    <cellStyle name="Comma" xfId="1" builtinId="3"/>
    <cellStyle name="Normal" xfId="0" builtinId="0"/>
    <cellStyle name="Normal 2" xfId="2" xr:uid="{07C0CC5A-E471-4836-84B3-3F5BCF0A6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2AA8-27E9-425D-89C8-7250945027AE}">
  <dimension ref="A2:J27"/>
  <sheetViews>
    <sheetView workbookViewId="0">
      <selection activeCell="F16" sqref="F16"/>
    </sheetView>
  </sheetViews>
  <sheetFormatPr defaultRowHeight="16.5" x14ac:dyDescent="0.3"/>
  <cols>
    <col min="1" max="1" width="5.5703125" style="1" customWidth="1"/>
    <col min="2" max="2" width="2.28515625" style="1" customWidth="1"/>
    <col min="3" max="3" width="27.7109375" style="1" customWidth="1"/>
    <col min="4" max="4" width="14.140625" style="1" customWidth="1"/>
    <col min="5" max="5" width="26.7109375" style="1" customWidth="1"/>
    <col min="6" max="6" width="5.42578125" style="1" customWidth="1"/>
    <col min="7" max="7" width="0.5703125" style="1" customWidth="1"/>
    <col min="8" max="8" width="1.28515625" style="1" customWidth="1"/>
    <col min="9" max="9" width="9.140625" style="3"/>
    <col min="10" max="10" width="18" customWidth="1"/>
  </cols>
  <sheetData>
    <row r="2" spans="1:10" ht="57.75" customHeight="1" x14ac:dyDescent="0.25">
      <c r="F2" s="2" t="s">
        <v>6</v>
      </c>
      <c r="G2" s="2"/>
      <c r="H2" s="2"/>
      <c r="I2" s="2"/>
      <c r="J2" s="2"/>
    </row>
    <row r="3" spans="1:10" s="13" customFormat="1" ht="25.5" customHeight="1" x14ac:dyDescent="0.25">
      <c r="A3" s="12" t="s">
        <v>593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s="13" customFormat="1" x14ac:dyDescent="0.3">
      <c r="A4" s="14"/>
      <c r="B4" s="14"/>
      <c r="C4" s="14"/>
      <c r="D4" s="14"/>
      <c r="E4" s="14"/>
      <c r="F4" s="14"/>
      <c r="G4" s="14"/>
      <c r="H4" s="14"/>
      <c r="I4" s="15"/>
    </row>
    <row r="5" spans="1:10" s="13" customFormat="1" ht="25.5" customHeight="1" x14ac:dyDescent="0.25">
      <c r="A5" s="12" t="s">
        <v>592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13" customFormat="1" x14ac:dyDescent="0.3">
      <c r="A6" s="14"/>
      <c r="B6" s="14"/>
      <c r="C6" s="14"/>
      <c r="D6" s="14"/>
      <c r="E6" s="14"/>
      <c r="F6" s="14"/>
      <c r="G6" s="14"/>
      <c r="H6" s="14"/>
      <c r="I6" s="15"/>
    </row>
    <row r="7" spans="1:10" s="13" customFormat="1" ht="26.25" customHeight="1" x14ac:dyDescent="0.25">
      <c r="A7" s="12" t="s">
        <v>7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33.75" x14ac:dyDescent="0.3">
      <c r="C8" s="4"/>
    </row>
    <row r="10" spans="1:10" ht="22.5" customHeight="1" x14ac:dyDescent="0.25">
      <c r="A10" s="5" t="s">
        <v>0</v>
      </c>
      <c r="B10" s="5"/>
      <c r="C10" s="5"/>
      <c r="D10" s="5"/>
      <c r="E10" s="5"/>
      <c r="F10" s="5"/>
      <c r="G10" s="5"/>
      <c r="H10" s="5"/>
      <c r="I10" s="5"/>
      <c r="J10" s="5"/>
    </row>
    <row r="12" spans="1:10" ht="20.25" customHeight="1" x14ac:dyDescent="0.25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6"/>
    </row>
    <row r="14" spans="1:10" ht="20.25" customHeight="1" x14ac:dyDescent="0.25">
      <c r="A14" s="6" t="s">
        <v>8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20.25" x14ac:dyDescent="0.3">
      <c r="C15" s="7"/>
    </row>
    <row r="16" spans="1:10" ht="20.25" x14ac:dyDescent="0.3">
      <c r="C16" s="7"/>
    </row>
    <row r="18" spans="2:9" ht="17.25" x14ac:dyDescent="0.25">
      <c r="C18" s="8" t="s">
        <v>2</v>
      </c>
      <c r="D18" s="8"/>
      <c r="E18" s="8"/>
      <c r="F18" s="8"/>
      <c r="G18" s="8"/>
      <c r="H18" s="8"/>
      <c r="I18" s="8"/>
    </row>
    <row r="20" spans="2:9" x14ac:dyDescent="0.3">
      <c r="E20" s="3"/>
      <c r="F20" s="3"/>
      <c r="G20" s="3"/>
      <c r="H20" s="3"/>
    </row>
    <row r="21" spans="2:9" ht="15" x14ac:dyDescent="0.25">
      <c r="C21" s="16" t="s">
        <v>3</v>
      </c>
      <c r="D21" s="14"/>
      <c r="E21" s="17" t="s">
        <v>9</v>
      </c>
      <c r="F21" s="18"/>
      <c r="G21" s="18"/>
      <c r="H21" s="18"/>
      <c r="I21" s="18"/>
    </row>
    <row r="22" spans="2:9" ht="25.5" customHeight="1" x14ac:dyDescent="0.25">
      <c r="C22" s="18"/>
      <c r="D22" s="14"/>
      <c r="E22" s="19"/>
      <c r="F22" s="19"/>
      <c r="G22" s="19"/>
      <c r="H22" s="19"/>
      <c r="I22" s="19"/>
    </row>
    <row r="23" spans="2:9" ht="15" x14ac:dyDescent="0.25">
      <c r="E23" s="10" t="s">
        <v>4</v>
      </c>
      <c r="F23" s="9"/>
      <c r="G23" s="9"/>
      <c r="H23" s="9"/>
      <c r="I23" s="9"/>
    </row>
    <row r="24" spans="2:9" ht="15" x14ac:dyDescent="0.25">
      <c r="E24" s="9"/>
      <c r="F24" s="9"/>
      <c r="G24" s="9"/>
      <c r="H24" s="9"/>
      <c r="I24" s="9"/>
    </row>
    <row r="25" spans="2:9" x14ac:dyDescent="0.3">
      <c r="F25" s="8" t="s">
        <v>5</v>
      </c>
      <c r="G25" s="9"/>
      <c r="H25" s="9"/>
    </row>
    <row r="27" spans="2:9" x14ac:dyDescent="0.3">
      <c r="B27" s="11"/>
      <c r="C27" s="9"/>
      <c r="D27" s="9"/>
      <c r="E27" s="9"/>
      <c r="F27" s="9"/>
    </row>
  </sheetData>
  <mergeCells count="13">
    <mergeCell ref="B27:F27"/>
    <mergeCell ref="A3:J3"/>
    <mergeCell ref="A5:J5"/>
    <mergeCell ref="A7:J7"/>
    <mergeCell ref="A10:J10"/>
    <mergeCell ref="A12:J12"/>
    <mergeCell ref="A14:J14"/>
    <mergeCell ref="C18:I18"/>
    <mergeCell ref="C21:C22"/>
    <mergeCell ref="E21:I22"/>
    <mergeCell ref="E23:I24"/>
    <mergeCell ref="F25:H25"/>
    <mergeCell ref="F2:J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CBDF-1EDC-4788-9726-6584B7F531FD}">
  <dimension ref="A1:R81"/>
  <sheetViews>
    <sheetView workbookViewId="0">
      <selection sqref="A1:J1"/>
    </sheetView>
  </sheetViews>
  <sheetFormatPr defaultRowHeight="17.25" x14ac:dyDescent="0.3"/>
  <cols>
    <col min="1" max="1" width="9.140625" style="24"/>
    <col min="2" max="2" width="51.28515625" style="24" customWidth="1"/>
    <col min="3" max="3" width="11.42578125" style="24" customWidth="1"/>
    <col min="4" max="4" width="8" style="24" customWidth="1"/>
    <col min="5" max="5" width="10.42578125" style="24" customWidth="1"/>
    <col min="6" max="6" width="1.5703125" style="24" customWidth="1"/>
    <col min="7" max="7" width="8.140625" style="24" customWidth="1"/>
    <col min="8" max="8" width="8.5703125" style="24" customWidth="1"/>
    <col min="9" max="9" width="10" style="24" customWidth="1"/>
    <col min="10" max="11" width="0" style="24" hidden="1" customWidth="1"/>
    <col min="12" max="12" width="8" style="24" customWidth="1"/>
    <col min="13" max="13" width="4" style="24" customWidth="1"/>
    <col min="18" max="18" width="19.5703125" customWidth="1"/>
  </cols>
  <sheetData>
    <row r="1" spans="1:13" ht="51" customHeight="1" x14ac:dyDescent="0.35">
      <c r="A1" s="86" t="s">
        <v>10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ht="17.25" customHeight="1" x14ac:dyDescent="0.3">
      <c r="E2" s="25" t="s">
        <v>11</v>
      </c>
      <c r="F2" s="25"/>
      <c r="G2" s="25"/>
      <c r="H2" s="25"/>
      <c r="I2" s="25"/>
      <c r="J2" s="25"/>
      <c r="K2" s="25"/>
    </row>
    <row r="3" spans="1:13" ht="37.5" customHeight="1" x14ac:dyDescent="0.3">
      <c r="A3" s="37" t="s">
        <v>12</v>
      </c>
      <c r="B3" s="37" t="s">
        <v>13</v>
      </c>
      <c r="C3" s="37" t="s">
        <v>14</v>
      </c>
      <c r="D3" s="37" t="s">
        <v>15</v>
      </c>
      <c r="E3" s="38"/>
      <c r="F3" s="39" t="s">
        <v>16</v>
      </c>
      <c r="G3" s="40"/>
      <c r="H3" s="40"/>
      <c r="I3" s="40"/>
      <c r="J3" s="40"/>
      <c r="K3" s="40"/>
      <c r="L3" s="41"/>
    </row>
    <row r="4" spans="1:13" ht="37.5" customHeight="1" x14ac:dyDescent="0.3">
      <c r="A4" s="42"/>
      <c r="B4" s="42"/>
      <c r="C4" s="42"/>
      <c r="D4" s="43"/>
      <c r="E4" s="44"/>
      <c r="F4" s="37" t="s">
        <v>17</v>
      </c>
      <c r="G4" s="45"/>
      <c r="H4" s="46"/>
      <c r="I4" s="37" t="s">
        <v>18</v>
      </c>
      <c r="J4" s="45"/>
      <c r="K4" s="45"/>
      <c r="L4" s="46"/>
    </row>
    <row r="5" spans="1:13" x14ac:dyDescent="0.3">
      <c r="A5" s="28" t="s">
        <v>19</v>
      </c>
      <c r="B5" s="29" t="s">
        <v>20</v>
      </c>
      <c r="C5" s="29" t="s">
        <v>21</v>
      </c>
      <c r="D5" s="30" t="s">
        <v>22</v>
      </c>
      <c r="E5" s="27"/>
      <c r="F5" s="30" t="s">
        <v>23</v>
      </c>
      <c r="G5" s="26"/>
      <c r="H5" s="27"/>
      <c r="I5" s="30" t="s">
        <v>24</v>
      </c>
      <c r="J5" s="26"/>
      <c r="K5" s="26"/>
      <c r="L5" s="27"/>
    </row>
    <row r="6" spans="1:13" ht="34.5" x14ac:dyDescent="0.3">
      <c r="A6" s="54" t="s">
        <v>25</v>
      </c>
      <c r="B6" s="55" t="s">
        <v>26</v>
      </c>
      <c r="C6" s="54"/>
      <c r="D6" s="56">
        <f>F6+I6</f>
        <v>991466.32499999984</v>
      </c>
      <c r="E6" s="57"/>
      <c r="F6" s="56">
        <f>F7+F44+F54</f>
        <v>859041.72499999986</v>
      </c>
      <c r="G6" s="58"/>
      <c r="H6" s="57"/>
      <c r="I6" s="56">
        <f>I44</f>
        <v>132424.6</v>
      </c>
      <c r="J6" s="58"/>
      <c r="K6" s="58"/>
      <c r="L6" s="57"/>
    </row>
    <row r="7" spans="1:13" s="13" customFormat="1" ht="51.75" x14ac:dyDescent="0.3">
      <c r="A7" s="60" t="s">
        <v>27</v>
      </c>
      <c r="B7" s="61" t="s">
        <v>28</v>
      </c>
      <c r="C7" s="60" t="s">
        <v>29</v>
      </c>
      <c r="D7" s="62">
        <f>F7</f>
        <v>174770.53599999999</v>
      </c>
      <c r="E7" s="63"/>
      <c r="F7" s="62">
        <f>F8+F19+F26+F40</f>
        <v>174770.53599999999</v>
      </c>
      <c r="G7" s="64"/>
      <c r="H7" s="63"/>
      <c r="I7" s="62" t="s">
        <v>30</v>
      </c>
      <c r="J7" s="64"/>
      <c r="K7" s="64"/>
      <c r="L7" s="63"/>
      <c r="M7" s="59"/>
    </row>
    <row r="8" spans="1:13" s="71" customFormat="1" ht="34.5" x14ac:dyDescent="0.3">
      <c r="A8" s="65" t="s">
        <v>31</v>
      </c>
      <c r="B8" s="66" t="s">
        <v>32</v>
      </c>
      <c r="C8" s="65" t="s">
        <v>33</v>
      </c>
      <c r="D8" s="67">
        <f>F8</f>
        <v>101369.87999999999</v>
      </c>
      <c r="E8" s="68"/>
      <c r="F8" s="67">
        <f>F9+F10+F11+F12+F13+F14+F15+F16+F17+F18-F10</f>
        <v>101369.87999999999</v>
      </c>
      <c r="G8" s="69"/>
      <c r="H8" s="68"/>
      <c r="I8" s="67" t="s">
        <v>30</v>
      </c>
      <c r="J8" s="69"/>
      <c r="K8" s="69"/>
      <c r="L8" s="68"/>
      <c r="M8" s="70"/>
    </row>
    <row r="9" spans="1:13" ht="51.75" x14ac:dyDescent="0.3">
      <c r="A9" s="31" t="s">
        <v>34</v>
      </c>
      <c r="B9" s="32" t="s">
        <v>35</v>
      </c>
      <c r="C9" s="31"/>
      <c r="D9" s="47">
        <f>F9</f>
        <v>1410.83</v>
      </c>
      <c r="E9" s="48"/>
      <c r="F9" s="47">
        <v>1410.83</v>
      </c>
      <c r="G9" s="49"/>
      <c r="H9" s="48"/>
      <c r="I9" s="47" t="s">
        <v>30</v>
      </c>
      <c r="J9" s="49"/>
      <c r="K9" s="49"/>
      <c r="L9" s="48"/>
    </row>
    <row r="10" spans="1:13" ht="34.5" x14ac:dyDescent="0.3">
      <c r="A10" s="31" t="s">
        <v>36</v>
      </c>
      <c r="B10" s="32" t="s">
        <v>37</v>
      </c>
      <c r="C10" s="31"/>
      <c r="D10" s="47">
        <f t="shared" ref="D10:D18" si="0">F10</f>
        <v>3914.83</v>
      </c>
      <c r="E10" s="48"/>
      <c r="F10" s="47">
        <v>3914.83</v>
      </c>
      <c r="G10" s="49"/>
      <c r="H10" s="48"/>
      <c r="I10" s="47" t="s">
        <v>30</v>
      </c>
      <c r="J10" s="49"/>
      <c r="K10" s="49"/>
      <c r="L10" s="48"/>
    </row>
    <row r="11" spans="1:13" ht="51.75" x14ac:dyDescent="0.3">
      <c r="A11" s="31" t="s">
        <v>38</v>
      </c>
      <c r="B11" s="32" t="s">
        <v>39</v>
      </c>
      <c r="C11" s="31"/>
      <c r="D11" s="47">
        <f t="shared" si="0"/>
        <v>2539.83</v>
      </c>
      <c r="E11" s="48"/>
      <c r="F11" s="47">
        <v>2539.83</v>
      </c>
      <c r="G11" s="49"/>
      <c r="H11" s="48"/>
      <c r="I11" s="47" t="s">
        <v>30</v>
      </c>
      <c r="J11" s="49"/>
      <c r="K11" s="49"/>
      <c r="L11" s="48"/>
    </row>
    <row r="12" spans="1:13" ht="51.75" x14ac:dyDescent="0.3">
      <c r="A12" s="31" t="s">
        <v>40</v>
      </c>
      <c r="B12" s="32" t="s">
        <v>41</v>
      </c>
      <c r="C12" s="31"/>
      <c r="D12" s="47">
        <f t="shared" si="0"/>
        <v>1375</v>
      </c>
      <c r="E12" s="48"/>
      <c r="F12" s="47">
        <v>1375</v>
      </c>
      <c r="G12" s="49"/>
      <c r="H12" s="48"/>
      <c r="I12" s="47" t="s">
        <v>30</v>
      </c>
      <c r="J12" s="49"/>
      <c r="K12" s="49"/>
      <c r="L12" s="48"/>
    </row>
    <row r="13" spans="1:13" ht="34.5" x14ac:dyDescent="0.3">
      <c r="A13" s="31" t="s">
        <v>42</v>
      </c>
      <c r="B13" s="32" t="s">
        <v>43</v>
      </c>
      <c r="C13" s="31"/>
      <c r="D13" s="47">
        <f t="shared" si="0"/>
        <v>37169.114000000001</v>
      </c>
      <c r="E13" s="48"/>
      <c r="F13" s="47">
        <v>37169.114000000001</v>
      </c>
      <c r="G13" s="49"/>
      <c r="H13" s="48"/>
      <c r="I13" s="47" t="s">
        <v>30</v>
      </c>
      <c r="J13" s="49"/>
      <c r="K13" s="49"/>
      <c r="L13" s="48"/>
    </row>
    <row r="14" spans="1:13" ht="34.5" x14ac:dyDescent="0.3">
      <c r="A14" s="31" t="s">
        <v>44</v>
      </c>
      <c r="B14" s="32" t="s">
        <v>45</v>
      </c>
      <c r="C14" s="31"/>
      <c r="D14" s="47">
        <f t="shared" si="0"/>
        <v>411.34800000000001</v>
      </c>
      <c r="E14" s="48"/>
      <c r="F14" s="47">
        <v>411.34800000000001</v>
      </c>
      <c r="G14" s="49"/>
      <c r="H14" s="48"/>
      <c r="I14" s="47" t="s">
        <v>30</v>
      </c>
      <c r="J14" s="49"/>
      <c r="K14" s="49"/>
      <c r="L14" s="48"/>
    </row>
    <row r="15" spans="1:13" ht="34.5" x14ac:dyDescent="0.3">
      <c r="A15" s="31" t="s">
        <v>46</v>
      </c>
      <c r="B15" s="32" t="s">
        <v>47</v>
      </c>
      <c r="C15" s="31"/>
      <c r="D15" s="47">
        <f t="shared" si="0"/>
        <v>3217.576</v>
      </c>
      <c r="E15" s="48"/>
      <c r="F15" s="47">
        <v>3217.576</v>
      </c>
      <c r="G15" s="49"/>
      <c r="H15" s="48"/>
      <c r="I15" s="47" t="s">
        <v>30</v>
      </c>
      <c r="J15" s="49"/>
      <c r="K15" s="49"/>
      <c r="L15" s="48"/>
    </row>
    <row r="16" spans="1:13" ht="34.5" x14ac:dyDescent="0.3">
      <c r="A16" s="31" t="s">
        <v>48</v>
      </c>
      <c r="B16" s="32" t="s">
        <v>49</v>
      </c>
      <c r="C16" s="31"/>
      <c r="D16" s="47">
        <f t="shared" si="0"/>
        <v>49270.684999999998</v>
      </c>
      <c r="E16" s="48"/>
      <c r="F16" s="47">
        <v>49270.684999999998</v>
      </c>
      <c r="G16" s="49"/>
      <c r="H16" s="48"/>
      <c r="I16" s="47" t="s">
        <v>30</v>
      </c>
      <c r="J16" s="49"/>
      <c r="K16" s="49"/>
      <c r="L16" s="48"/>
    </row>
    <row r="17" spans="1:13" ht="34.5" x14ac:dyDescent="0.3">
      <c r="A17" s="31" t="s">
        <v>50</v>
      </c>
      <c r="B17" s="32" t="s">
        <v>51</v>
      </c>
      <c r="C17" s="31"/>
      <c r="D17" s="47">
        <f t="shared" si="0"/>
        <v>0</v>
      </c>
      <c r="E17" s="48"/>
      <c r="F17" s="47">
        <v>0</v>
      </c>
      <c r="G17" s="49"/>
      <c r="H17" s="48"/>
      <c r="I17" s="47" t="s">
        <v>30</v>
      </c>
      <c r="J17" s="49"/>
      <c r="K17" s="49"/>
      <c r="L17" s="48"/>
    </row>
    <row r="18" spans="1:13" ht="34.5" x14ac:dyDescent="0.3">
      <c r="A18" s="31" t="s">
        <v>52</v>
      </c>
      <c r="B18" s="32" t="s">
        <v>53</v>
      </c>
      <c r="C18" s="31"/>
      <c r="D18" s="47">
        <f t="shared" si="0"/>
        <v>5975.4970000000003</v>
      </c>
      <c r="E18" s="48"/>
      <c r="F18" s="47">
        <v>5975.4970000000003</v>
      </c>
      <c r="G18" s="49"/>
      <c r="H18" s="48"/>
      <c r="I18" s="47" t="s">
        <v>30</v>
      </c>
      <c r="J18" s="49"/>
      <c r="K18" s="49"/>
      <c r="L18" s="48"/>
    </row>
    <row r="19" spans="1:13" s="71" customFormat="1" ht="34.5" x14ac:dyDescent="0.3">
      <c r="A19" s="65" t="s">
        <v>54</v>
      </c>
      <c r="B19" s="66" t="s">
        <v>55</v>
      </c>
      <c r="C19" s="65" t="s">
        <v>56</v>
      </c>
      <c r="D19" s="67">
        <f>F19</f>
        <v>65875.33</v>
      </c>
      <c r="E19" s="68"/>
      <c r="F19" s="67">
        <f>F20+F21+F22+F23+F24+F25</f>
        <v>65875.33</v>
      </c>
      <c r="G19" s="69"/>
      <c r="H19" s="68"/>
      <c r="I19" s="67" t="s">
        <v>30</v>
      </c>
      <c r="J19" s="69"/>
      <c r="K19" s="69"/>
      <c r="L19" s="68"/>
      <c r="M19" s="70"/>
    </row>
    <row r="20" spans="1:13" ht="34.5" x14ac:dyDescent="0.3">
      <c r="A20" s="31" t="s">
        <v>57</v>
      </c>
      <c r="B20" s="32" t="s">
        <v>58</v>
      </c>
      <c r="C20" s="31"/>
      <c r="D20" s="47">
        <f>F20</f>
        <v>48838.962</v>
      </c>
      <c r="E20" s="48"/>
      <c r="F20" s="47">
        <v>48838.962</v>
      </c>
      <c r="G20" s="49"/>
      <c r="H20" s="48"/>
      <c r="I20" s="47" t="s">
        <v>30</v>
      </c>
      <c r="J20" s="49"/>
      <c r="K20" s="49"/>
      <c r="L20" s="48"/>
    </row>
    <row r="21" spans="1:13" ht="34.5" x14ac:dyDescent="0.3">
      <c r="A21" s="31" t="s">
        <v>59</v>
      </c>
      <c r="B21" s="32" t="s">
        <v>60</v>
      </c>
      <c r="C21" s="31"/>
      <c r="D21" s="47">
        <f t="shared" ref="D21:D25" si="1">F21</f>
        <v>6787.02</v>
      </c>
      <c r="E21" s="48"/>
      <c r="F21" s="47">
        <v>6787.02</v>
      </c>
      <c r="G21" s="49"/>
      <c r="H21" s="48"/>
      <c r="I21" s="47" t="s">
        <v>30</v>
      </c>
      <c r="J21" s="49"/>
      <c r="K21" s="49"/>
      <c r="L21" s="48"/>
    </row>
    <row r="22" spans="1:13" ht="34.5" x14ac:dyDescent="0.3">
      <c r="A22" s="31" t="s">
        <v>61</v>
      </c>
      <c r="B22" s="32" t="s">
        <v>62</v>
      </c>
      <c r="C22" s="31"/>
      <c r="D22" s="47">
        <f t="shared" si="1"/>
        <v>7426.69</v>
      </c>
      <c r="E22" s="48"/>
      <c r="F22" s="47">
        <v>7426.69</v>
      </c>
      <c r="G22" s="49"/>
      <c r="H22" s="48"/>
      <c r="I22" s="47" t="s">
        <v>30</v>
      </c>
      <c r="J22" s="49"/>
      <c r="K22" s="49"/>
      <c r="L22" s="48"/>
    </row>
    <row r="23" spans="1:13" ht="51.75" x14ac:dyDescent="0.3">
      <c r="A23" s="31" t="s">
        <v>63</v>
      </c>
      <c r="B23" s="32" t="s">
        <v>64</v>
      </c>
      <c r="C23" s="31"/>
      <c r="D23" s="47">
        <f t="shared" si="1"/>
        <v>2524.4119999999998</v>
      </c>
      <c r="E23" s="48"/>
      <c r="F23" s="47">
        <v>2524.4119999999998</v>
      </c>
      <c r="G23" s="49"/>
      <c r="H23" s="48"/>
      <c r="I23" s="47" t="s">
        <v>30</v>
      </c>
      <c r="J23" s="49"/>
      <c r="K23" s="49"/>
      <c r="L23" s="48"/>
    </row>
    <row r="24" spans="1:13" ht="51.75" x14ac:dyDescent="0.3">
      <c r="A24" s="31" t="s">
        <v>65</v>
      </c>
      <c r="B24" s="32" t="s">
        <v>66</v>
      </c>
      <c r="C24" s="31"/>
      <c r="D24" s="47">
        <f t="shared" si="1"/>
        <v>229.691</v>
      </c>
      <c r="E24" s="48"/>
      <c r="F24" s="47">
        <v>229.691</v>
      </c>
      <c r="G24" s="49"/>
      <c r="H24" s="48"/>
      <c r="I24" s="47" t="s">
        <v>30</v>
      </c>
      <c r="J24" s="49"/>
      <c r="K24" s="49"/>
      <c r="L24" s="48"/>
    </row>
    <row r="25" spans="1:13" ht="51.75" x14ac:dyDescent="0.3">
      <c r="A25" s="31" t="s">
        <v>67</v>
      </c>
      <c r="B25" s="32" t="s">
        <v>68</v>
      </c>
      <c r="C25" s="31"/>
      <c r="D25" s="47">
        <f t="shared" si="1"/>
        <v>68.555000000000007</v>
      </c>
      <c r="E25" s="48"/>
      <c r="F25" s="47">
        <v>68.555000000000007</v>
      </c>
      <c r="G25" s="49"/>
      <c r="H25" s="48"/>
      <c r="I25" s="47" t="s">
        <v>30</v>
      </c>
      <c r="J25" s="49"/>
      <c r="K25" s="49"/>
      <c r="L25" s="48"/>
    </row>
    <row r="26" spans="1:13" s="71" customFormat="1" ht="51.75" x14ac:dyDescent="0.3">
      <c r="A26" s="65" t="s">
        <v>69</v>
      </c>
      <c r="B26" s="66" t="s">
        <v>70</v>
      </c>
      <c r="C26" s="65" t="s">
        <v>71</v>
      </c>
      <c r="D26" s="67">
        <f>D27</f>
        <v>7178.8260000000009</v>
      </c>
      <c r="E26" s="68"/>
      <c r="F26" s="67">
        <f>F27</f>
        <v>7178.8260000000009</v>
      </c>
      <c r="G26" s="69"/>
      <c r="H26" s="68"/>
      <c r="I26" s="67" t="s">
        <v>30</v>
      </c>
      <c r="J26" s="69"/>
      <c r="K26" s="69"/>
      <c r="L26" s="68"/>
      <c r="M26" s="70"/>
    </row>
    <row r="27" spans="1:13" ht="69" x14ac:dyDescent="0.3">
      <c r="A27" s="31" t="s">
        <v>72</v>
      </c>
      <c r="B27" s="32" t="s">
        <v>73</v>
      </c>
      <c r="C27" s="31" t="s">
        <v>74</v>
      </c>
      <c r="D27" s="47">
        <f>F27</f>
        <v>7178.8260000000009</v>
      </c>
      <c r="E27" s="48"/>
      <c r="F27" s="47">
        <f>F28+F29+F30+F31+F32+F33+F34+F35+F36+F37+F38+F39</f>
        <v>7178.8260000000009</v>
      </c>
      <c r="G27" s="49"/>
      <c r="H27" s="48"/>
      <c r="I27" s="47" t="s">
        <v>30</v>
      </c>
      <c r="J27" s="49"/>
      <c r="K27" s="49"/>
      <c r="L27" s="48"/>
    </row>
    <row r="28" spans="1:13" x14ac:dyDescent="0.3">
      <c r="A28" s="31" t="s">
        <v>75</v>
      </c>
      <c r="B28" s="32" t="s">
        <v>76</v>
      </c>
      <c r="C28" s="31"/>
      <c r="D28" s="47">
        <f t="shared" ref="D28:D31" si="2">F28</f>
        <v>693.85500000000002</v>
      </c>
      <c r="E28" s="48"/>
      <c r="F28" s="47">
        <v>693.85500000000002</v>
      </c>
      <c r="G28" s="49"/>
      <c r="H28" s="48"/>
      <c r="I28" s="47" t="s">
        <v>30</v>
      </c>
      <c r="J28" s="49"/>
      <c r="K28" s="49"/>
      <c r="L28" s="48"/>
    </row>
    <row r="29" spans="1:13" ht="34.5" x14ac:dyDescent="0.3">
      <c r="A29" s="31" t="s">
        <v>77</v>
      </c>
      <c r="B29" s="32" t="s">
        <v>78</v>
      </c>
      <c r="C29" s="31"/>
      <c r="D29" s="47">
        <f t="shared" si="2"/>
        <v>1308.915</v>
      </c>
      <c r="E29" s="48"/>
      <c r="F29" s="47">
        <v>1308.915</v>
      </c>
      <c r="G29" s="49"/>
      <c r="H29" s="48"/>
      <c r="I29" s="47" t="s">
        <v>30</v>
      </c>
      <c r="J29" s="49"/>
      <c r="K29" s="49"/>
      <c r="L29" s="48"/>
    </row>
    <row r="30" spans="1:13" ht="69" x14ac:dyDescent="0.3">
      <c r="A30" s="31" t="s">
        <v>79</v>
      </c>
      <c r="B30" s="32" t="s">
        <v>80</v>
      </c>
      <c r="C30" s="31"/>
      <c r="D30" s="47">
        <f t="shared" si="2"/>
        <v>7.65</v>
      </c>
      <c r="E30" s="48"/>
      <c r="F30" s="47">
        <v>7.65</v>
      </c>
      <c r="G30" s="49"/>
      <c r="H30" s="48"/>
      <c r="I30" s="47" t="s">
        <v>30</v>
      </c>
      <c r="J30" s="49"/>
      <c r="K30" s="49"/>
      <c r="L30" s="48"/>
    </row>
    <row r="31" spans="1:13" ht="103.5" x14ac:dyDescent="0.3">
      <c r="A31" s="31" t="s">
        <v>81</v>
      </c>
      <c r="B31" s="32" t="s">
        <v>82</v>
      </c>
      <c r="C31" s="31"/>
      <c r="D31" s="47">
        <f t="shared" si="2"/>
        <v>1586.5</v>
      </c>
      <c r="E31" s="48"/>
      <c r="F31" s="47">
        <v>1586.5</v>
      </c>
      <c r="G31" s="49"/>
      <c r="H31" s="48"/>
      <c r="I31" s="47" t="s">
        <v>30</v>
      </c>
      <c r="J31" s="49"/>
      <c r="K31" s="49"/>
      <c r="L31" s="48"/>
    </row>
    <row r="32" spans="1:13" ht="69" x14ac:dyDescent="0.3">
      <c r="A32" s="31" t="s">
        <v>83</v>
      </c>
      <c r="B32" s="32" t="s">
        <v>84</v>
      </c>
      <c r="C32" s="31"/>
      <c r="D32" s="47">
        <f>F32</f>
        <v>972.35</v>
      </c>
      <c r="E32" s="48"/>
      <c r="F32" s="47">
        <v>972.35</v>
      </c>
      <c r="G32" s="49"/>
      <c r="H32" s="48"/>
      <c r="I32" s="47" t="s">
        <v>30</v>
      </c>
      <c r="J32" s="49"/>
      <c r="K32" s="49"/>
      <c r="L32" s="48"/>
    </row>
    <row r="33" spans="1:13" ht="34.5" x14ac:dyDescent="0.3">
      <c r="A33" s="31" t="s">
        <v>85</v>
      </c>
      <c r="B33" s="32" t="s">
        <v>86</v>
      </c>
      <c r="C33" s="31"/>
      <c r="D33" s="47">
        <f t="shared" ref="D33:D36" si="3">F33</f>
        <v>497.625</v>
      </c>
      <c r="E33" s="48"/>
      <c r="F33" s="47">
        <v>497.625</v>
      </c>
      <c r="G33" s="49"/>
      <c r="H33" s="48"/>
      <c r="I33" s="47" t="s">
        <v>30</v>
      </c>
      <c r="J33" s="49"/>
      <c r="K33" s="49"/>
      <c r="L33" s="48"/>
    </row>
    <row r="34" spans="1:13" ht="51.75" x14ac:dyDescent="0.3">
      <c r="A34" s="31" t="s">
        <v>87</v>
      </c>
      <c r="B34" s="32" t="s">
        <v>88</v>
      </c>
      <c r="C34" s="31"/>
      <c r="D34" s="47">
        <f t="shared" si="3"/>
        <v>125</v>
      </c>
      <c r="E34" s="48"/>
      <c r="F34" s="47">
        <v>125</v>
      </c>
      <c r="G34" s="49"/>
      <c r="H34" s="48"/>
      <c r="I34" s="47" t="s">
        <v>30</v>
      </c>
      <c r="J34" s="49"/>
      <c r="K34" s="49"/>
      <c r="L34" s="48"/>
    </row>
    <row r="35" spans="1:13" ht="34.5" x14ac:dyDescent="0.3">
      <c r="A35" s="31" t="s">
        <v>89</v>
      </c>
      <c r="B35" s="32" t="s">
        <v>90</v>
      </c>
      <c r="C35" s="31"/>
      <c r="D35" s="47">
        <f t="shared" si="3"/>
        <v>612.33100000000002</v>
      </c>
      <c r="E35" s="48"/>
      <c r="F35" s="47">
        <v>612.33100000000002</v>
      </c>
      <c r="G35" s="49"/>
      <c r="H35" s="48"/>
      <c r="I35" s="47" t="s">
        <v>30</v>
      </c>
      <c r="J35" s="49"/>
      <c r="K35" s="49"/>
      <c r="L35" s="48"/>
    </row>
    <row r="36" spans="1:13" ht="86.25" x14ac:dyDescent="0.3">
      <c r="A36" s="31" t="s">
        <v>91</v>
      </c>
      <c r="B36" s="32" t="s">
        <v>92</v>
      </c>
      <c r="C36" s="31"/>
      <c r="D36" s="47">
        <f t="shared" si="3"/>
        <v>125</v>
      </c>
      <c r="E36" s="48"/>
      <c r="F36" s="47">
        <v>125</v>
      </c>
      <c r="G36" s="49"/>
      <c r="H36" s="48"/>
      <c r="I36" s="47" t="s">
        <v>30</v>
      </c>
      <c r="J36" s="49"/>
      <c r="K36" s="49"/>
      <c r="L36" s="48"/>
    </row>
    <row r="37" spans="1:13" ht="51.75" x14ac:dyDescent="0.3">
      <c r="A37" s="31" t="s">
        <v>93</v>
      </c>
      <c r="B37" s="32" t="s">
        <v>94</v>
      </c>
      <c r="C37" s="31"/>
      <c r="D37" s="47">
        <f>F37</f>
        <v>37.5</v>
      </c>
      <c r="E37" s="48"/>
      <c r="F37" s="47">
        <v>37.5</v>
      </c>
      <c r="G37" s="49"/>
      <c r="H37" s="48"/>
      <c r="I37" s="47" t="s">
        <v>30</v>
      </c>
      <c r="J37" s="49"/>
      <c r="K37" s="49"/>
      <c r="L37" s="48"/>
    </row>
    <row r="38" spans="1:13" ht="69" x14ac:dyDescent="0.3">
      <c r="A38" s="31" t="s">
        <v>95</v>
      </c>
      <c r="B38" s="32" t="s">
        <v>96</v>
      </c>
      <c r="C38" s="31"/>
      <c r="D38" s="47">
        <f t="shared" ref="D38:D39" si="4">F38</f>
        <v>337.1</v>
      </c>
      <c r="E38" s="48"/>
      <c r="F38" s="47">
        <v>337.1</v>
      </c>
      <c r="G38" s="49"/>
      <c r="H38" s="48"/>
      <c r="I38" s="47" t="s">
        <v>30</v>
      </c>
      <c r="J38" s="49"/>
      <c r="K38" s="49"/>
      <c r="L38" s="48"/>
    </row>
    <row r="39" spans="1:13" ht="51.75" x14ac:dyDescent="0.3">
      <c r="A39" s="31" t="s">
        <v>97</v>
      </c>
      <c r="B39" s="32" t="s">
        <v>98</v>
      </c>
      <c r="C39" s="31"/>
      <c r="D39" s="47">
        <f t="shared" si="4"/>
        <v>875</v>
      </c>
      <c r="E39" s="48"/>
      <c r="F39" s="47">
        <v>875</v>
      </c>
      <c r="G39" s="49"/>
      <c r="H39" s="48"/>
      <c r="I39" s="47" t="s">
        <v>30</v>
      </c>
      <c r="J39" s="49"/>
      <c r="K39" s="49"/>
      <c r="L39" s="48"/>
    </row>
    <row r="40" spans="1:13" s="71" customFormat="1" ht="51.75" x14ac:dyDescent="0.3">
      <c r="A40" s="65" t="s">
        <v>99</v>
      </c>
      <c r="B40" s="66" t="s">
        <v>100</v>
      </c>
      <c r="C40" s="65" t="s">
        <v>101</v>
      </c>
      <c r="D40" s="67">
        <f>F40</f>
        <v>346.5</v>
      </c>
      <c r="E40" s="68"/>
      <c r="F40" s="67">
        <f>F41</f>
        <v>346.5</v>
      </c>
      <c r="G40" s="69"/>
      <c r="H40" s="68"/>
      <c r="I40" s="67" t="s">
        <v>30</v>
      </c>
      <c r="J40" s="69"/>
      <c r="K40" s="69"/>
      <c r="L40" s="68"/>
      <c r="M40" s="70"/>
    </row>
    <row r="41" spans="1:13" ht="34.5" x14ac:dyDescent="0.3">
      <c r="A41" s="31" t="s">
        <v>102</v>
      </c>
      <c r="B41" s="32" t="s">
        <v>103</v>
      </c>
      <c r="C41" s="31"/>
      <c r="D41" s="47">
        <f>F41</f>
        <v>346.5</v>
      </c>
      <c r="E41" s="48"/>
      <c r="F41" s="47">
        <f>F42+F43</f>
        <v>346.5</v>
      </c>
      <c r="G41" s="49"/>
      <c r="H41" s="48"/>
      <c r="I41" s="47" t="s">
        <v>30</v>
      </c>
      <c r="J41" s="49"/>
      <c r="K41" s="49"/>
      <c r="L41" s="48"/>
    </row>
    <row r="42" spans="1:13" ht="138" x14ac:dyDescent="0.3">
      <c r="A42" s="31" t="s">
        <v>104</v>
      </c>
      <c r="B42" s="32" t="s">
        <v>105</v>
      </c>
      <c r="C42" s="31"/>
      <c r="D42" s="47">
        <f t="shared" ref="D42:D43" si="5">F42</f>
        <v>275</v>
      </c>
      <c r="E42" s="48"/>
      <c r="F42" s="47">
        <v>275</v>
      </c>
      <c r="G42" s="49"/>
      <c r="H42" s="48"/>
      <c r="I42" s="47" t="s">
        <v>30</v>
      </c>
      <c r="J42" s="49"/>
      <c r="K42" s="49"/>
      <c r="L42" s="48"/>
    </row>
    <row r="43" spans="1:13" ht="138" x14ac:dyDescent="0.3">
      <c r="A43" s="31" t="s">
        <v>106</v>
      </c>
      <c r="B43" s="32" t="s">
        <v>107</v>
      </c>
      <c r="C43" s="31"/>
      <c r="D43" s="47">
        <f t="shared" si="5"/>
        <v>71.5</v>
      </c>
      <c r="E43" s="48"/>
      <c r="F43" s="47">
        <v>71.5</v>
      </c>
      <c r="G43" s="49"/>
      <c r="H43" s="48"/>
      <c r="I43" s="47" t="s">
        <v>30</v>
      </c>
      <c r="J43" s="49"/>
      <c r="K43" s="49"/>
      <c r="L43" s="48"/>
    </row>
    <row r="44" spans="1:13" ht="51.75" x14ac:dyDescent="0.3">
      <c r="A44" s="73" t="s">
        <v>108</v>
      </c>
      <c r="B44" s="74" t="s">
        <v>109</v>
      </c>
      <c r="C44" s="73" t="s">
        <v>110</v>
      </c>
      <c r="D44" s="75">
        <v>469825.1</v>
      </c>
      <c r="E44" s="76"/>
      <c r="F44" s="75">
        <v>337400.5</v>
      </c>
      <c r="G44" s="77"/>
      <c r="H44" s="76"/>
      <c r="I44" s="75">
        <v>132424.6</v>
      </c>
      <c r="J44" s="77"/>
      <c r="K44" s="77"/>
      <c r="L44" s="76"/>
    </row>
    <row r="45" spans="1:13" s="71" customFormat="1" ht="69" x14ac:dyDescent="0.3">
      <c r="A45" s="65" t="s">
        <v>111</v>
      </c>
      <c r="B45" s="66" t="s">
        <v>112</v>
      </c>
      <c r="C45" s="65" t="s">
        <v>113</v>
      </c>
      <c r="D45" s="67">
        <f>F45</f>
        <v>337400.5</v>
      </c>
      <c r="E45" s="68"/>
      <c r="F45" s="67">
        <f>F46+F47+F49+F50</f>
        <v>337400.5</v>
      </c>
      <c r="G45" s="69"/>
      <c r="H45" s="68"/>
      <c r="I45" s="67" t="s">
        <v>30</v>
      </c>
      <c r="J45" s="69"/>
      <c r="K45" s="69"/>
      <c r="L45" s="68"/>
      <c r="M45" s="70"/>
    </row>
    <row r="46" spans="1:13" ht="51.75" x14ac:dyDescent="0.3">
      <c r="A46" s="31" t="s">
        <v>114</v>
      </c>
      <c r="B46" s="32" t="s">
        <v>115</v>
      </c>
      <c r="C46" s="31"/>
      <c r="D46" s="47">
        <f>F46</f>
        <v>329327.8</v>
      </c>
      <c r="E46" s="48"/>
      <c r="F46" s="47">
        <v>329327.8</v>
      </c>
      <c r="G46" s="49"/>
      <c r="H46" s="48"/>
      <c r="I46" s="47" t="s">
        <v>30</v>
      </c>
      <c r="J46" s="49"/>
      <c r="K46" s="49"/>
      <c r="L46" s="48"/>
    </row>
    <row r="47" spans="1:13" ht="51.75" x14ac:dyDescent="0.3">
      <c r="A47" s="31" t="s">
        <v>116</v>
      </c>
      <c r="B47" s="32" t="s">
        <v>117</v>
      </c>
      <c r="C47" s="31"/>
      <c r="D47" s="47">
        <f t="shared" ref="D47:D50" si="6">F47</f>
        <v>5676</v>
      </c>
      <c r="E47" s="48"/>
      <c r="F47" s="47">
        <v>5676</v>
      </c>
      <c r="G47" s="49"/>
      <c r="H47" s="48"/>
      <c r="I47" s="47" t="s">
        <v>30</v>
      </c>
      <c r="J47" s="49"/>
      <c r="K47" s="49"/>
      <c r="L47" s="48"/>
    </row>
    <row r="48" spans="1:13" ht="51.75" x14ac:dyDescent="0.3">
      <c r="A48" s="31" t="s">
        <v>118</v>
      </c>
      <c r="B48" s="32" t="s">
        <v>119</v>
      </c>
      <c r="C48" s="31"/>
      <c r="D48" s="47">
        <f t="shared" si="6"/>
        <v>5676</v>
      </c>
      <c r="E48" s="48"/>
      <c r="F48" s="47">
        <v>5676</v>
      </c>
      <c r="G48" s="49"/>
      <c r="H48" s="48"/>
      <c r="I48" s="47" t="s">
        <v>30</v>
      </c>
      <c r="J48" s="49"/>
      <c r="K48" s="49"/>
      <c r="L48" s="48"/>
    </row>
    <row r="49" spans="1:13" ht="51.75" x14ac:dyDescent="0.3">
      <c r="A49" s="31" t="s">
        <v>120</v>
      </c>
      <c r="B49" s="32" t="s">
        <v>121</v>
      </c>
      <c r="C49" s="31"/>
      <c r="D49" s="47">
        <f t="shared" si="6"/>
        <v>1307.3</v>
      </c>
      <c r="E49" s="48"/>
      <c r="F49" s="47">
        <v>1307.3</v>
      </c>
      <c r="G49" s="49"/>
      <c r="H49" s="48"/>
      <c r="I49" s="47" t="s">
        <v>30</v>
      </c>
      <c r="J49" s="49"/>
      <c r="K49" s="49"/>
      <c r="L49" s="48"/>
    </row>
    <row r="50" spans="1:13" ht="51.75" x14ac:dyDescent="0.3">
      <c r="A50" s="31" t="s">
        <v>122</v>
      </c>
      <c r="B50" s="32" t="s">
        <v>123</v>
      </c>
      <c r="C50" s="31"/>
      <c r="D50" s="47">
        <f t="shared" si="6"/>
        <v>1089.4000000000001</v>
      </c>
      <c r="E50" s="48"/>
      <c r="F50" s="47">
        <v>1089.4000000000001</v>
      </c>
      <c r="G50" s="49"/>
      <c r="H50" s="48"/>
      <c r="I50" s="47" t="s">
        <v>30</v>
      </c>
      <c r="J50" s="49"/>
      <c r="K50" s="49"/>
      <c r="L50" s="48"/>
    </row>
    <row r="51" spans="1:13" s="71" customFormat="1" ht="69" x14ac:dyDescent="0.3">
      <c r="A51" s="65" t="s">
        <v>124</v>
      </c>
      <c r="B51" s="66" t="s">
        <v>125</v>
      </c>
      <c r="C51" s="65" t="s">
        <v>126</v>
      </c>
      <c r="D51" s="67">
        <f>I51</f>
        <v>132424.6</v>
      </c>
      <c r="E51" s="68"/>
      <c r="F51" s="67" t="s">
        <v>30</v>
      </c>
      <c r="G51" s="69"/>
      <c r="H51" s="68"/>
      <c r="I51" s="67">
        <f>I52+I53</f>
        <v>132424.6</v>
      </c>
      <c r="J51" s="69"/>
      <c r="K51" s="69"/>
      <c r="L51" s="68"/>
      <c r="M51" s="70"/>
    </row>
    <row r="52" spans="1:13" ht="51.75" x14ac:dyDescent="0.3">
      <c r="A52" s="31" t="s">
        <v>127</v>
      </c>
      <c r="B52" s="32" t="s">
        <v>128</v>
      </c>
      <c r="C52" s="31"/>
      <c r="D52" s="47">
        <f>I52</f>
        <v>96424.6</v>
      </c>
      <c r="E52" s="48"/>
      <c r="F52" s="47" t="s">
        <v>30</v>
      </c>
      <c r="G52" s="49"/>
      <c r="H52" s="48"/>
      <c r="I52" s="47">
        <v>96424.6</v>
      </c>
      <c r="J52" s="49"/>
      <c r="K52" s="49"/>
      <c r="L52" s="48"/>
    </row>
    <row r="53" spans="1:13" ht="69" x14ac:dyDescent="0.3">
      <c r="A53" s="31" t="s">
        <v>129</v>
      </c>
      <c r="B53" s="32" t="s">
        <v>130</v>
      </c>
      <c r="C53" s="31"/>
      <c r="D53" s="47">
        <f>I53</f>
        <v>36000</v>
      </c>
      <c r="E53" s="48"/>
      <c r="F53" s="47" t="s">
        <v>30</v>
      </c>
      <c r="G53" s="49"/>
      <c r="H53" s="48"/>
      <c r="I53" s="47">
        <v>36000</v>
      </c>
      <c r="J53" s="49"/>
      <c r="K53" s="49"/>
      <c r="L53" s="48"/>
    </row>
    <row r="54" spans="1:13" ht="69" x14ac:dyDescent="0.3">
      <c r="A54" s="73" t="s">
        <v>131</v>
      </c>
      <c r="B54" s="74" t="s">
        <v>132</v>
      </c>
      <c r="C54" s="73" t="s">
        <v>133</v>
      </c>
      <c r="D54" s="75">
        <f>F54</f>
        <v>346870.68899999995</v>
      </c>
      <c r="E54" s="76"/>
      <c r="F54" s="75">
        <f>F55+F59+F63+F78</f>
        <v>346870.68899999995</v>
      </c>
      <c r="G54" s="77"/>
      <c r="H54" s="76"/>
      <c r="I54" s="75">
        <v>0</v>
      </c>
      <c r="J54" s="77"/>
      <c r="K54" s="77"/>
      <c r="L54" s="76"/>
    </row>
    <row r="55" spans="1:13" s="71" customFormat="1" ht="51.75" x14ac:dyDescent="0.3">
      <c r="A55" s="65" t="s">
        <v>134</v>
      </c>
      <c r="B55" s="66" t="s">
        <v>135</v>
      </c>
      <c r="C55" s="65" t="s">
        <v>136</v>
      </c>
      <c r="D55" s="67">
        <f>F55</f>
        <v>228704.038</v>
      </c>
      <c r="E55" s="68"/>
      <c r="F55" s="67">
        <f>F56+F57+F58</f>
        <v>228704.038</v>
      </c>
      <c r="G55" s="69"/>
      <c r="H55" s="68"/>
      <c r="I55" s="67" t="s">
        <v>30</v>
      </c>
      <c r="J55" s="69"/>
      <c r="K55" s="69"/>
      <c r="L55" s="68"/>
      <c r="M55" s="70"/>
    </row>
    <row r="56" spans="1:13" ht="34.5" x14ac:dyDescent="0.3">
      <c r="A56" s="31" t="s">
        <v>137</v>
      </c>
      <c r="B56" s="32" t="s">
        <v>138</v>
      </c>
      <c r="C56" s="31"/>
      <c r="D56" s="47">
        <f>F56</f>
        <v>146846.592</v>
      </c>
      <c r="E56" s="48"/>
      <c r="F56" s="47">
        <v>146846.592</v>
      </c>
      <c r="G56" s="49"/>
      <c r="H56" s="48"/>
      <c r="I56" s="47" t="s">
        <v>30</v>
      </c>
      <c r="J56" s="49"/>
      <c r="K56" s="49"/>
      <c r="L56" s="48"/>
    </row>
    <row r="57" spans="1:13" ht="34.5" x14ac:dyDescent="0.3">
      <c r="A57" s="31" t="s">
        <v>139</v>
      </c>
      <c r="B57" s="32" t="s">
        <v>140</v>
      </c>
      <c r="C57" s="31"/>
      <c r="D57" s="47">
        <f t="shared" ref="D57:D58" si="7">F57</f>
        <v>76274.92</v>
      </c>
      <c r="E57" s="48"/>
      <c r="F57" s="47">
        <v>76274.92</v>
      </c>
      <c r="G57" s="49"/>
      <c r="H57" s="48"/>
      <c r="I57" s="47" t="s">
        <v>30</v>
      </c>
      <c r="J57" s="49"/>
      <c r="K57" s="49"/>
      <c r="L57" s="48"/>
    </row>
    <row r="58" spans="1:13" ht="34.5" x14ac:dyDescent="0.3">
      <c r="A58" s="31" t="s">
        <v>141</v>
      </c>
      <c r="B58" s="32" t="s">
        <v>142</v>
      </c>
      <c r="C58" s="31"/>
      <c r="D58" s="47">
        <f t="shared" si="7"/>
        <v>5582.5259999999998</v>
      </c>
      <c r="E58" s="48"/>
      <c r="F58" s="47">
        <v>5582.5259999999998</v>
      </c>
      <c r="G58" s="49"/>
      <c r="H58" s="48"/>
      <c r="I58" s="47" t="s">
        <v>30</v>
      </c>
      <c r="J58" s="49"/>
      <c r="K58" s="49"/>
      <c r="L58" s="48"/>
    </row>
    <row r="59" spans="1:13" s="71" customFormat="1" ht="69" x14ac:dyDescent="0.3">
      <c r="A59" s="65" t="s">
        <v>143</v>
      </c>
      <c r="B59" s="66" t="s">
        <v>144</v>
      </c>
      <c r="C59" s="65" t="s">
        <v>145</v>
      </c>
      <c r="D59" s="67">
        <f>F59</f>
        <v>3055.6099999999997</v>
      </c>
      <c r="E59" s="68"/>
      <c r="F59" s="67">
        <f>F60+F62</f>
        <v>3055.6099999999997</v>
      </c>
      <c r="G59" s="69"/>
      <c r="H59" s="68"/>
      <c r="I59" s="67" t="s">
        <v>30</v>
      </c>
      <c r="J59" s="69"/>
      <c r="K59" s="69"/>
      <c r="L59" s="68"/>
      <c r="M59" s="70"/>
    </row>
    <row r="60" spans="1:13" ht="103.5" x14ac:dyDescent="0.3">
      <c r="A60" s="31" t="s">
        <v>146</v>
      </c>
      <c r="B60" s="32" t="s">
        <v>147</v>
      </c>
      <c r="C60" s="31"/>
      <c r="D60" s="47">
        <f>F60</f>
        <v>2227.1999999999998</v>
      </c>
      <c r="E60" s="48"/>
      <c r="F60" s="47">
        <v>2227.1999999999998</v>
      </c>
      <c r="G60" s="49"/>
      <c r="H60" s="48"/>
      <c r="I60" s="47" t="s">
        <v>30</v>
      </c>
      <c r="J60" s="49"/>
      <c r="K60" s="49"/>
      <c r="L60" s="48"/>
    </row>
    <row r="61" spans="1:13" x14ac:dyDescent="0.3">
      <c r="A61" s="31" t="s">
        <v>148</v>
      </c>
      <c r="B61" s="32" t="s">
        <v>149</v>
      </c>
      <c r="C61" s="31"/>
      <c r="D61" s="47">
        <f t="shared" ref="D61:D62" si="8">F61</f>
        <v>2227.1999999999998</v>
      </c>
      <c r="E61" s="48"/>
      <c r="F61" s="47">
        <v>2227.1999999999998</v>
      </c>
      <c r="G61" s="49"/>
      <c r="H61" s="48"/>
      <c r="I61" s="47" t="s">
        <v>30</v>
      </c>
      <c r="J61" s="49"/>
      <c r="K61" s="49"/>
      <c r="L61" s="48"/>
    </row>
    <row r="62" spans="1:13" ht="103.5" x14ac:dyDescent="0.3">
      <c r="A62" s="31" t="s">
        <v>150</v>
      </c>
      <c r="B62" s="32" t="s">
        <v>151</v>
      </c>
      <c r="C62" s="31"/>
      <c r="D62" s="47">
        <f t="shared" si="8"/>
        <v>828.41</v>
      </c>
      <c r="E62" s="48"/>
      <c r="F62" s="47">
        <v>828.41</v>
      </c>
      <c r="G62" s="49"/>
      <c r="H62" s="48"/>
      <c r="I62" s="47" t="s">
        <v>30</v>
      </c>
      <c r="J62" s="49"/>
      <c r="K62" s="49"/>
      <c r="L62" s="48"/>
    </row>
    <row r="63" spans="1:13" s="71" customFormat="1" ht="34.5" x14ac:dyDescent="0.3">
      <c r="A63" s="65" t="s">
        <v>152</v>
      </c>
      <c r="B63" s="66" t="s">
        <v>153</v>
      </c>
      <c r="C63" s="65" t="s">
        <v>154</v>
      </c>
      <c r="D63" s="67">
        <f>F63</f>
        <v>107195.24</v>
      </c>
      <c r="E63" s="68"/>
      <c r="F63" s="67">
        <f>F64+F77</f>
        <v>107195.24</v>
      </c>
      <c r="G63" s="69"/>
      <c r="H63" s="68"/>
      <c r="I63" s="67" t="s">
        <v>30</v>
      </c>
      <c r="J63" s="69"/>
      <c r="K63" s="69"/>
      <c r="L63" s="68"/>
      <c r="M63" s="70"/>
    </row>
    <row r="64" spans="1:13" x14ac:dyDescent="0.3">
      <c r="A64" s="31" t="s">
        <v>155</v>
      </c>
      <c r="B64" s="32" t="s">
        <v>156</v>
      </c>
      <c r="C64" s="31"/>
      <c r="D64" s="47">
        <f>F64</f>
        <v>106328.99</v>
      </c>
      <c r="E64" s="48"/>
      <c r="F64" s="47">
        <f>F65+F66+F67+F68+F69+F70+F71+F72+F73+F74+F75+F76</f>
        <v>106328.99</v>
      </c>
      <c r="G64" s="49"/>
      <c r="H64" s="48"/>
      <c r="I64" s="47" t="s">
        <v>30</v>
      </c>
      <c r="J64" s="49"/>
      <c r="K64" s="49"/>
      <c r="L64" s="48"/>
    </row>
    <row r="65" spans="1:18" ht="34.5" x14ac:dyDescent="0.3">
      <c r="A65" s="31" t="s">
        <v>157</v>
      </c>
      <c r="B65" s="32" t="s">
        <v>158</v>
      </c>
      <c r="C65" s="31"/>
      <c r="D65" s="47">
        <f t="shared" ref="D65:D70" si="9">F65</f>
        <v>866.25</v>
      </c>
      <c r="E65" s="48"/>
      <c r="F65" s="47">
        <v>866.25</v>
      </c>
      <c r="G65" s="49"/>
      <c r="H65" s="48"/>
      <c r="I65" s="47" t="s">
        <v>30</v>
      </c>
      <c r="J65" s="49"/>
      <c r="K65" s="49"/>
      <c r="L65" s="48"/>
    </row>
    <row r="66" spans="1:18" ht="34.5" x14ac:dyDescent="0.3">
      <c r="A66" s="31" t="s">
        <v>159</v>
      </c>
      <c r="B66" s="32" t="s">
        <v>160</v>
      </c>
      <c r="C66" s="31"/>
      <c r="D66" s="47">
        <f t="shared" si="9"/>
        <v>661.5</v>
      </c>
      <c r="E66" s="48"/>
      <c r="F66" s="47">
        <v>661.5</v>
      </c>
      <c r="G66" s="49"/>
      <c r="H66" s="48"/>
      <c r="I66" s="47" t="s">
        <v>30</v>
      </c>
      <c r="J66" s="49"/>
      <c r="K66" s="49"/>
      <c r="L66" s="48"/>
    </row>
    <row r="67" spans="1:18" ht="51.75" x14ac:dyDescent="0.3">
      <c r="A67" s="31" t="s">
        <v>161</v>
      </c>
      <c r="B67" s="32" t="s">
        <v>162</v>
      </c>
      <c r="C67" s="31" t="s">
        <v>163</v>
      </c>
      <c r="D67" s="47">
        <f t="shared" si="9"/>
        <v>11148</v>
      </c>
      <c r="E67" s="48"/>
      <c r="F67" s="47">
        <v>11148</v>
      </c>
      <c r="G67" s="49"/>
      <c r="H67" s="48"/>
      <c r="I67" s="47" t="s">
        <v>30</v>
      </c>
      <c r="J67" s="49"/>
      <c r="K67" s="49"/>
      <c r="L67" s="48"/>
    </row>
    <row r="68" spans="1:18" ht="51.75" x14ac:dyDescent="0.3">
      <c r="A68" s="31" t="s">
        <v>164</v>
      </c>
      <c r="B68" s="32" t="s">
        <v>165</v>
      </c>
      <c r="C68" s="31"/>
      <c r="D68" s="47">
        <f t="shared" si="9"/>
        <v>1240</v>
      </c>
      <c r="E68" s="48"/>
      <c r="F68" s="47">
        <v>1240</v>
      </c>
      <c r="G68" s="49"/>
      <c r="H68" s="48"/>
      <c r="I68" s="47" t="s">
        <v>30</v>
      </c>
      <c r="J68" s="49"/>
      <c r="K68" s="49"/>
      <c r="L68" s="48"/>
    </row>
    <row r="69" spans="1:18" ht="51.75" x14ac:dyDescent="0.3">
      <c r="A69" s="31" t="s">
        <v>166</v>
      </c>
      <c r="B69" s="32" t="s">
        <v>167</v>
      </c>
      <c r="C69" s="31"/>
      <c r="D69" s="47">
        <f t="shared" si="9"/>
        <v>2794.5</v>
      </c>
      <c r="E69" s="48"/>
      <c r="F69" s="47">
        <v>2794.5</v>
      </c>
      <c r="G69" s="49"/>
      <c r="H69" s="48"/>
      <c r="I69" s="47" t="s">
        <v>30</v>
      </c>
      <c r="J69" s="49"/>
      <c r="K69" s="49"/>
      <c r="L69" s="48"/>
    </row>
    <row r="70" spans="1:18" ht="51.75" x14ac:dyDescent="0.3">
      <c r="A70" s="31" t="s">
        <v>168</v>
      </c>
      <c r="B70" s="32" t="s">
        <v>169</v>
      </c>
      <c r="C70" s="31"/>
      <c r="D70" s="47">
        <f t="shared" si="9"/>
        <v>6574.5</v>
      </c>
      <c r="E70" s="48"/>
      <c r="F70" s="47">
        <v>6574.5</v>
      </c>
      <c r="G70" s="49"/>
      <c r="H70" s="48"/>
      <c r="I70" s="47" t="s">
        <v>30</v>
      </c>
      <c r="J70" s="49"/>
      <c r="K70" s="49"/>
      <c r="L70" s="48"/>
    </row>
    <row r="71" spans="1:18" ht="51.75" x14ac:dyDescent="0.3">
      <c r="A71" s="31" t="s">
        <v>170</v>
      </c>
      <c r="B71" s="32" t="s">
        <v>171</v>
      </c>
      <c r="C71" s="31"/>
      <c r="D71" s="47">
        <f>F71</f>
        <v>7467.6</v>
      </c>
      <c r="E71" s="48"/>
      <c r="F71" s="47">
        <v>7467.6</v>
      </c>
      <c r="G71" s="49"/>
      <c r="H71" s="48"/>
      <c r="I71" s="47" t="s">
        <v>30</v>
      </c>
      <c r="J71" s="49"/>
      <c r="K71" s="49"/>
      <c r="L71" s="48"/>
    </row>
    <row r="72" spans="1:18" ht="34.5" x14ac:dyDescent="0.3">
      <c r="A72" s="31" t="s">
        <v>172</v>
      </c>
      <c r="B72" s="32" t="s">
        <v>173</v>
      </c>
      <c r="C72" s="31"/>
      <c r="D72" s="47">
        <f t="shared" ref="D72:D77" si="10">F72</f>
        <v>19883.332999999999</v>
      </c>
      <c r="E72" s="48"/>
      <c r="F72" s="47">
        <v>19883.332999999999</v>
      </c>
      <c r="G72" s="49"/>
      <c r="H72" s="48"/>
      <c r="I72" s="47" t="s">
        <v>30</v>
      </c>
      <c r="J72" s="49"/>
      <c r="K72" s="49"/>
      <c r="L72" s="48"/>
    </row>
    <row r="73" spans="1:18" ht="34.5" x14ac:dyDescent="0.3">
      <c r="A73" s="31" t="s">
        <v>174</v>
      </c>
      <c r="B73" s="32" t="s">
        <v>175</v>
      </c>
      <c r="C73" s="31"/>
      <c r="D73" s="47">
        <f t="shared" si="10"/>
        <v>8445.85</v>
      </c>
      <c r="E73" s="48"/>
      <c r="F73" s="47">
        <v>8445.85</v>
      </c>
      <c r="G73" s="49"/>
      <c r="H73" s="48"/>
      <c r="I73" s="47" t="s">
        <v>30</v>
      </c>
      <c r="J73" s="49"/>
      <c r="K73" s="49"/>
      <c r="L73" s="48"/>
      <c r="R73" s="78">
        <f>R74</f>
        <v>188.822</v>
      </c>
    </row>
    <row r="74" spans="1:18" ht="34.5" x14ac:dyDescent="0.3">
      <c r="A74" s="31" t="s">
        <v>176</v>
      </c>
      <c r="B74" s="32" t="s">
        <v>594</v>
      </c>
      <c r="C74" s="31"/>
      <c r="D74" s="47">
        <f t="shared" si="10"/>
        <v>8367.3649999999998</v>
      </c>
      <c r="E74" s="48"/>
      <c r="F74" s="80">
        <v>8367.3649999999998</v>
      </c>
      <c r="G74" s="81"/>
      <c r="H74" s="82"/>
      <c r="I74" s="47" t="s">
        <v>30</v>
      </c>
      <c r="J74" s="49"/>
      <c r="K74" s="49"/>
      <c r="L74" s="48"/>
      <c r="O74" s="47">
        <v>167.36</v>
      </c>
      <c r="P74" s="49"/>
      <c r="Q74" s="48"/>
      <c r="R74" s="78">
        <f>O75+21.462</f>
        <v>188.822</v>
      </c>
    </row>
    <row r="75" spans="1:18" ht="34.5" x14ac:dyDescent="0.3">
      <c r="A75" s="31" t="s">
        <v>177</v>
      </c>
      <c r="B75" s="32" t="s">
        <v>178</v>
      </c>
      <c r="C75" s="31"/>
      <c r="D75" s="47">
        <f t="shared" si="10"/>
        <v>5891.5919999999996</v>
      </c>
      <c r="E75" s="48"/>
      <c r="F75" s="47">
        <v>5891.5919999999996</v>
      </c>
      <c r="G75" s="49"/>
      <c r="H75" s="48"/>
      <c r="I75" s="47" t="s">
        <v>30</v>
      </c>
      <c r="J75" s="49"/>
      <c r="K75" s="49"/>
      <c r="L75" s="48"/>
      <c r="O75" s="79">
        <f>SUM(O74:O74)</f>
        <v>167.36</v>
      </c>
      <c r="P75" s="79"/>
      <c r="Q75" s="79"/>
    </row>
    <row r="76" spans="1:18" ht="34.5" x14ac:dyDescent="0.3">
      <c r="A76" s="31" t="s">
        <v>179</v>
      </c>
      <c r="B76" s="32" t="s">
        <v>180</v>
      </c>
      <c r="C76" s="31"/>
      <c r="D76" s="47">
        <f t="shared" si="10"/>
        <v>32988.5</v>
      </c>
      <c r="E76" s="48"/>
      <c r="F76" s="47">
        <v>32988.5</v>
      </c>
      <c r="G76" s="49"/>
      <c r="H76" s="48"/>
      <c r="I76" s="47" t="s">
        <v>30</v>
      </c>
      <c r="J76" s="49"/>
      <c r="K76" s="49"/>
      <c r="L76" s="48"/>
    </row>
    <row r="77" spans="1:18" ht="69" x14ac:dyDescent="0.3">
      <c r="A77" s="31" t="s">
        <v>181</v>
      </c>
      <c r="B77" s="32" t="s">
        <v>182</v>
      </c>
      <c r="C77" s="31"/>
      <c r="D77" s="47">
        <f t="shared" si="10"/>
        <v>866.25</v>
      </c>
      <c r="E77" s="48"/>
      <c r="F77" s="47">
        <v>866.25</v>
      </c>
      <c r="G77" s="49"/>
      <c r="H77" s="48"/>
      <c r="I77" s="47" t="s">
        <v>30</v>
      </c>
      <c r="J77" s="49"/>
      <c r="K77" s="49"/>
      <c r="L77" s="48"/>
    </row>
    <row r="78" spans="1:18" s="71" customFormat="1" ht="34.5" x14ac:dyDescent="0.3">
      <c r="A78" s="65" t="s">
        <v>183</v>
      </c>
      <c r="B78" s="66" t="s">
        <v>184</v>
      </c>
      <c r="C78" s="65" t="s">
        <v>185</v>
      </c>
      <c r="D78" s="67">
        <f>F78</f>
        <v>7915.8010000000004</v>
      </c>
      <c r="E78" s="68"/>
      <c r="F78" s="67">
        <f>F79+F80+F81</f>
        <v>7915.8010000000004</v>
      </c>
      <c r="G78" s="69"/>
      <c r="H78" s="68"/>
      <c r="I78" s="67">
        <v>0</v>
      </c>
      <c r="J78" s="69"/>
      <c r="K78" s="69"/>
      <c r="L78" s="68"/>
      <c r="M78" s="70"/>
    </row>
    <row r="79" spans="1:18" ht="51.75" x14ac:dyDescent="0.3">
      <c r="A79" s="31" t="s">
        <v>186</v>
      </c>
      <c r="B79" s="32" t="s">
        <v>187</v>
      </c>
      <c r="C79" s="31"/>
      <c r="D79" s="47">
        <f>F79</f>
        <v>5644.3010000000004</v>
      </c>
      <c r="E79" s="48"/>
      <c r="F79" s="47">
        <v>5644.3010000000004</v>
      </c>
      <c r="G79" s="49"/>
      <c r="H79" s="48"/>
      <c r="I79" s="47" t="s">
        <v>30</v>
      </c>
      <c r="J79" s="49"/>
      <c r="K79" s="49"/>
      <c r="L79" s="48"/>
    </row>
    <row r="80" spans="1:18" ht="69" x14ac:dyDescent="0.3">
      <c r="A80" s="31" t="s">
        <v>188</v>
      </c>
      <c r="B80" s="32" t="s">
        <v>189</v>
      </c>
      <c r="C80" s="31"/>
      <c r="D80" s="47">
        <f t="shared" ref="D80:D81" si="11">F80</f>
        <v>1200</v>
      </c>
      <c r="E80" s="48"/>
      <c r="F80" s="47">
        <v>1200</v>
      </c>
      <c r="G80" s="49"/>
      <c r="H80" s="48"/>
      <c r="I80" s="47" t="s">
        <v>30</v>
      </c>
      <c r="J80" s="49"/>
      <c r="K80" s="49"/>
      <c r="L80" s="48"/>
    </row>
    <row r="81" spans="1:12" ht="69" x14ac:dyDescent="0.3">
      <c r="A81" s="31" t="s">
        <v>190</v>
      </c>
      <c r="B81" s="32" t="s">
        <v>189</v>
      </c>
      <c r="C81" s="31"/>
      <c r="D81" s="47">
        <f t="shared" si="11"/>
        <v>1071.5</v>
      </c>
      <c r="E81" s="48"/>
      <c r="F81" s="47">
        <v>1071.5</v>
      </c>
      <c r="G81" s="49"/>
      <c r="H81" s="48"/>
      <c r="I81" s="47" t="s">
        <v>30</v>
      </c>
      <c r="J81" s="49"/>
      <c r="K81" s="49"/>
      <c r="L81" s="48"/>
    </row>
  </sheetData>
  <mergeCells count="242">
    <mergeCell ref="O75:Q75"/>
    <mergeCell ref="O74:Q74"/>
    <mergeCell ref="A1:J1"/>
    <mergeCell ref="A3:A4"/>
    <mergeCell ref="B3:B4"/>
    <mergeCell ref="C3:C4"/>
    <mergeCell ref="D3:E4"/>
    <mergeCell ref="F4:H4"/>
    <mergeCell ref="I4:L4"/>
    <mergeCell ref="E2:K2"/>
    <mergeCell ref="F3:L3"/>
    <mergeCell ref="I7:L7"/>
    <mergeCell ref="D8:E8"/>
    <mergeCell ref="F8:H8"/>
    <mergeCell ref="I8:L8"/>
    <mergeCell ref="D5:E5"/>
    <mergeCell ref="F5:H5"/>
    <mergeCell ref="I5:L5"/>
    <mergeCell ref="D6:E6"/>
    <mergeCell ref="F6:H6"/>
    <mergeCell ref="I6:L6"/>
    <mergeCell ref="I11:L11"/>
    <mergeCell ref="D12:E12"/>
    <mergeCell ref="F12:H12"/>
    <mergeCell ref="I12:L12"/>
    <mergeCell ref="D9:E9"/>
    <mergeCell ref="F9:H9"/>
    <mergeCell ref="I9:L9"/>
    <mergeCell ref="D10:E10"/>
    <mergeCell ref="F10:H10"/>
    <mergeCell ref="I10:L10"/>
    <mergeCell ref="I15:L15"/>
    <mergeCell ref="D16:E16"/>
    <mergeCell ref="F16:H16"/>
    <mergeCell ref="I16:L16"/>
    <mergeCell ref="D13:E13"/>
    <mergeCell ref="F13:H13"/>
    <mergeCell ref="I13:L13"/>
    <mergeCell ref="D14:E14"/>
    <mergeCell ref="F14:H14"/>
    <mergeCell ref="I14:L14"/>
    <mergeCell ref="I19:L19"/>
    <mergeCell ref="D20:E20"/>
    <mergeCell ref="F20:H20"/>
    <mergeCell ref="I20:L20"/>
    <mergeCell ref="D17:E17"/>
    <mergeCell ref="F17:H17"/>
    <mergeCell ref="I17:L17"/>
    <mergeCell ref="D18:E18"/>
    <mergeCell ref="F18:H18"/>
    <mergeCell ref="I18:L18"/>
    <mergeCell ref="I23:L23"/>
    <mergeCell ref="D24:E24"/>
    <mergeCell ref="F24:H24"/>
    <mergeCell ref="I24:L24"/>
    <mergeCell ref="D21:E21"/>
    <mergeCell ref="F21:H21"/>
    <mergeCell ref="I21:L21"/>
    <mergeCell ref="D22:E22"/>
    <mergeCell ref="F22:H22"/>
    <mergeCell ref="I22:L22"/>
    <mergeCell ref="I27:L27"/>
    <mergeCell ref="D25:E25"/>
    <mergeCell ref="F25:H25"/>
    <mergeCell ref="I25:L25"/>
    <mergeCell ref="D26:E26"/>
    <mergeCell ref="F26:H26"/>
    <mergeCell ref="I26:L26"/>
    <mergeCell ref="D31:E31"/>
    <mergeCell ref="D28:E28"/>
    <mergeCell ref="F28:H28"/>
    <mergeCell ref="I28:L28"/>
    <mergeCell ref="D29:E29"/>
    <mergeCell ref="I29:L29"/>
    <mergeCell ref="D30:E30"/>
    <mergeCell ref="F30:H30"/>
    <mergeCell ref="I30:L30"/>
    <mergeCell ref="D32:E32"/>
    <mergeCell ref="D34:E34"/>
    <mergeCell ref="F31:H31"/>
    <mergeCell ref="I31:L31"/>
    <mergeCell ref="D33:E33"/>
    <mergeCell ref="D35:E35"/>
    <mergeCell ref="F32:H32"/>
    <mergeCell ref="I32:L32"/>
    <mergeCell ref="F33:H33"/>
    <mergeCell ref="I33:L33"/>
    <mergeCell ref="D36:E36"/>
    <mergeCell ref="F34:H34"/>
    <mergeCell ref="I34:L34"/>
    <mergeCell ref="I36:L36"/>
    <mergeCell ref="D37:E37"/>
    <mergeCell ref="F37:H37"/>
    <mergeCell ref="I37:L37"/>
    <mergeCell ref="F35:H35"/>
    <mergeCell ref="I35:L35"/>
    <mergeCell ref="D38:E38"/>
    <mergeCell ref="D39:E39"/>
    <mergeCell ref="F38:H38"/>
    <mergeCell ref="I38:L38"/>
    <mergeCell ref="I40:L40"/>
    <mergeCell ref="D41:E41"/>
    <mergeCell ref="F41:H41"/>
    <mergeCell ref="I41:L41"/>
    <mergeCell ref="F39:H39"/>
    <mergeCell ref="I39:L39"/>
    <mergeCell ref="D42:E42"/>
    <mergeCell ref="F42:H42"/>
    <mergeCell ref="I42:L42"/>
    <mergeCell ref="D43:E43"/>
    <mergeCell ref="F43:H43"/>
    <mergeCell ref="I43:L43"/>
    <mergeCell ref="D49:E49"/>
    <mergeCell ref="D47:E47"/>
    <mergeCell ref="D44:E44"/>
    <mergeCell ref="F44:H44"/>
    <mergeCell ref="I44:L44"/>
    <mergeCell ref="D48:E48"/>
    <mergeCell ref="I46:L46"/>
    <mergeCell ref="F47:H47"/>
    <mergeCell ref="I47:L47"/>
    <mergeCell ref="D45:E45"/>
    <mergeCell ref="F45:H45"/>
    <mergeCell ref="I45:L45"/>
    <mergeCell ref="F49:H49"/>
    <mergeCell ref="I49:L49"/>
    <mergeCell ref="F48:H48"/>
    <mergeCell ref="I48:L48"/>
    <mergeCell ref="D51:E51"/>
    <mergeCell ref="F51:H51"/>
    <mergeCell ref="I51:L51"/>
    <mergeCell ref="D50:E50"/>
    <mergeCell ref="F50:H50"/>
    <mergeCell ref="I50:L50"/>
    <mergeCell ref="D54:E54"/>
    <mergeCell ref="F54:H54"/>
    <mergeCell ref="I54:L54"/>
    <mergeCell ref="D52:E52"/>
    <mergeCell ref="F52:H52"/>
    <mergeCell ref="I52:L52"/>
    <mergeCell ref="D53:E53"/>
    <mergeCell ref="F53:H53"/>
    <mergeCell ref="I53:L53"/>
    <mergeCell ref="D58:E58"/>
    <mergeCell ref="I57:L57"/>
    <mergeCell ref="D55:E55"/>
    <mergeCell ref="F55:H55"/>
    <mergeCell ref="I55:L55"/>
    <mergeCell ref="D56:E56"/>
    <mergeCell ref="F56:H56"/>
    <mergeCell ref="I56:L56"/>
    <mergeCell ref="I59:L59"/>
    <mergeCell ref="F58:H58"/>
    <mergeCell ref="I58:L58"/>
    <mergeCell ref="D60:E60"/>
    <mergeCell ref="F60:H60"/>
    <mergeCell ref="I60:L60"/>
    <mergeCell ref="D61:E61"/>
    <mergeCell ref="F61:H61"/>
    <mergeCell ref="I61:L61"/>
    <mergeCell ref="I63:L63"/>
    <mergeCell ref="D64:E64"/>
    <mergeCell ref="F64:H64"/>
    <mergeCell ref="I64:L64"/>
    <mergeCell ref="D62:E62"/>
    <mergeCell ref="F62:H62"/>
    <mergeCell ref="I62:L62"/>
    <mergeCell ref="I66:L66"/>
    <mergeCell ref="D67:E67"/>
    <mergeCell ref="F67:H67"/>
    <mergeCell ref="I67:L67"/>
    <mergeCell ref="D65:E65"/>
    <mergeCell ref="F65:H65"/>
    <mergeCell ref="I65:L65"/>
    <mergeCell ref="I70:L70"/>
    <mergeCell ref="D71:E71"/>
    <mergeCell ref="F71:H71"/>
    <mergeCell ref="I71:L71"/>
    <mergeCell ref="D68:E68"/>
    <mergeCell ref="F68:H68"/>
    <mergeCell ref="I68:L68"/>
    <mergeCell ref="D69:E69"/>
    <mergeCell ref="F69:H69"/>
    <mergeCell ref="I69:L69"/>
    <mergeCell ref="D74:E74"/>
    <mergeCell ref="F74:H74"/>
    <mergeCell ref="I74:L74"/>
    <mergeCell ref="D72:E72"/>
    <mergeCell ref="F72:H72"/>
    <mergeCell ref="I72:L72"/>
    <mergeCell ref="D73:E73"/>
    <mergeCell ref="F73:H73"/>
    <mergeCell ref="I73:L73"/>
    <mergeCell ref="D75:E75"/>
    <mergeCell ref="D76:E76"/>
    <mergeCell ref="I77:L77"/>
    <mergeCell ref="F75:H75"/>
    <mergeCell ref="I75:L75"/>
    <mergeCell ref="F76:H76"/>
    <mergeCell ref="I76:L76"/>
    <mergeCell ref="D80:E80"/>
    <mergeCell ref="I81:L81"/>
    <mergeCell ref="D79:E79"/>
    <mergeCell ref="F79:H79"/>
    <mergeCell ref="I79:L79"/>
    <mergeCell ref="D78:E78"/>
    <mergeCell ref="F78:H78"/>
    <mergeCell ref="I78:L78"/>
    <mergeCell ref="D11:E11"/>
    <mergeCell ref="F11:H11"/>
    <mergeCell ref="D7:E7"/>
    <mergeCell ref="F7:H7"/>
    <mergeCell ref="D15:E15"/>
    <mergeCell ref="F15:H15"/>
    <mergeCell ref="D23:E23"/>
    <mergeCell ref="F23:H23"/>
    <mergeCell ref="D19:E19"/>
    <mergeCell ref="F19:H19"/>
    <mergeCell ref="D27:E27"/>
    <mergeCell ref="F27:H27"/>
    <mergeCell ref="F29:H29"/>
    <mergeCell ref="D66:E66"/>
    <mergeCell ref="F36:H36"/>
    <mergeCell ref="D77:E77"/>
    <mergeCell ref="D40:E40"/>
    <mergeCell ref="F40:H40"/>
    <mergeCell ref="D46:E46"/>
    <mergeCell ref="F46:H46"/>
    <mergeCell ref="D57:E57"/>
    <mergeCell ref="F57:H57"/>
    <mergeCell ref="D59:E59"/>
    <mergeCell ref="F59:H59"/>
    <mergeCell ref="D63:E63"/>
    <mergeCell ref="F63:H63"/>
    <mergeCell ref="F66:H66"/>
    <mergeCell ref="D70:E70"/>
    <mergeCell ref="F70:H70"/>
    <mergeCell ref="D81:E81"/>
    <mergeCell ref="F77:H77"/>
    <mergeCell ref="F80:H80"/>
    <mergeCell ref="F81:H81"/>
    <mergeCell ref="I80:L8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261F-869A-4FC2-A2BC-7AACB1517C43}">
  <dimension ref="A1:L93"/>
  <sheetViews>
    <sheetView workbookViewId="0">
      <selection activeCell="E6" sqref="E6"/>
    </sheetView>
  </sheetViews>
  <sheetFormatPr defaultRowHeight="16.5" x14ac:dyDescent="0.3"/>
  <cols>
    <col min="1" max="1" width="8.28515625" style="22" customWidth="1"/>
    <col min="2" max="3" width="6.85546875" style="22" customWidth="1"/>
    <col min="4" max="4" width="5.140625" style="22" customWidth="1"/>
    <col min="5" max="5" width="57.5703125" style="22" customWidth="1"/>
    <col min="6" max="6" width="17.28515625" style="22" customWidth="1"/>
    <col min="7" max="7" width="2.28515625" style="22" customWidth="1"/>
    <col min="8" max="9" width="16.85546875" style="22" customWidth="1"/>
    <col min="10" max="10" width="1.28515625" style="22" customWidth="1"/>
    <col min="11" max="11" width="0.140625" style="22" customWidth="1"/>
    <col min="12" max="12" width="9.140625" style="22"/>
  </cols>
  <sheetData>
    <row r="1" spans="1:12" ht="76.5" customHeight="1" x14ac:dyDescent="0.3">
      <c r="A1" s="20" t="s">
        <v>417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x14ac:dyDescent="0.3">
      <c r="H2" s="88" t="s">
        <v>11</v>
      </c>
      <c r="I2" s="21"/>
    </row>
    <row r="3" spans="1:12" s="90" customFormat="1" ht="37.5" customHeight="1" x14ac:dyDescent="0.3">
      <c r="A3" s="92" t="s">
        <v>193</v>
      </c>
      <c r="B3" s="93" t="s">
        <v>418</v>
      </c>
      <c r="C3" s="93" t="s">
        <v>419</v>
      </c>
      <c r="D3" s="93" t="s">
        <v>420</v>
      </c>
      <c r="E3" s="92" t="s">
        <v>421</v>
      </c>
      <c r="F3" s="92" t="s">
        <v>422</v>
      </c>
      <c r="G3" s="94" t="s">
        <v>423</v>
      </c>
      <c r="H3" s="95"/>
      <c r="I3" s="95"/>
      <c r="J3" s="95"/>
      <c r="K3" s="96"/>
      <c r="L3" s="24"/>
    </row>
    <row r="4" spans="1:12" s="90" customFormat="1" ht="37.5" customHeight="1" x14ac:dyDescent="0.3">
      <c r="A4" s="97"/>
      <c r="B4" s="98"/>
      <c r="C4" s="98"/>
      <c r="D4" s="98"/>
      <c r="E4" s="97"/>
      <c r="F4" s="97"/>
      <c r="G4" s="92" t="s">
        <v>424</v>
      </c>
      <c r="H4" s="96"/>
      <c r="I4" s="92" t="s">
        <v>425</v>
      </c>
      <c r="J4" s="95"/>
      <c r="K4" s="96"/>
      <c r="L4" s="24"/>
    </row>
    <row r="5" spans="1:12" s="90" customFormat="1" ht="17.25" x14ac:dyDescent="0.3">
      <c r="A5" s="29" t="s">
        <v>19</v>
      </c>
      <c r="B5" s="29" t="s">
        <v>20</v>
      </c>
      <c r="C5" s="29" t="s">
        <v>21</v>
      </c>
      <c r="D5" s="29" t="s">
        <v>22</v>
      </c>
      <c r="E5" s="29" t="s">
        <v>23</v>
      </c>
      <c r="F5" s="29" t="s">
        <v>24</v>
      </c>
      <c r="G5" s="30" t="s">
        <v>426</v>
      </c>
      <c r="H5" s="27"/>
      <c r="I5" s="30" t="s">
        <v>427</v>
      </c>
      <c r="J5" s="26"/>
      <c r="K5" s="27"/>
      <c r="L5" s="24"/>
    </row>
    <row r="6" spans="1:12" s="90" customFormat="1" ht="69" x14ac:dyDescent="0.3">
      <c r="A6" s="104" t="s">
        <v>428</v>
      </c>
      <c r="B6" s="104" t="s">
        <v>429</v>
      </c>
      <c r="C6" s="104" t="s">
        <v>191</v>
      </c>
      <c r="D6" s="104" t="s">
        <v>191</v>
      </c>
      <c r="E6" s="105" t="s">
        <v>430</v>
      </c>
      <c r="F6" s="106">
        <f>G6+I6</f>
        <v>991466.32499999984</v>
      </c>
      <c r="G6" s="107">
        <f>G7+G15+G18+G21+G32+G39+G48+G51+G64+G73+G80</f>
        <v>859041.72499999986</v>
      </c>
      <c r="H6" s="108"/>
      <c r="I6" s="107">
        <f>I7+I15+I18+I21+I32+I39+I48+I51+I64+I73+I80</f>
        <v>132424.59999999998</v>
      </c>
      <c r="J6" s="109"/>
      <c r="K6" s="108"/>
      <c r="L6" s="24"/>
    </row>
    <row r="7" spans="1:12" s="90" customFormat="1" ht="86.25" x14ac:dyDescent="0.3">
      <c r="A7" s="60" t="s">
        <v>431</v>
      </c>
      <c r="B7" s="60" t="s">
        <v>19</v>
      </c>
      <c r="C7" s="60" t="s">
        <v>432</v>
      </c>
      <c r="D7" s="60" t="s">
        <v>432</v>
      </c>
      <c r="E7" s="110" t="s">
        <v>433</v>
      </c>
      <c r="F7" s="111">
        <f>G7+I7</f>
        <v>215564.076</v>
      </c>
      <c r="G7" s="62">
        <f>G8+G10+G13</f>
        <v>178064.076</v>
      </c>
      <c r="H7" s="63"/>
      <c r="I7" s="62">
        <f>I8+I10+I13</f>
        <v>37500</v>
      </c>
      <c r="J7" s="64"/>
      <c r="K7" s="63"/>
      <c r="L7" s="24"/>
    </row>
    <row r="8" spans="1:12" s="113" customFormat="1" ht="69" x14ac:dyDescent="0.3">
      <c r="A8" s="65" t="s">
        <v>434</v>
      </c>
      <c r="B8" s="65" t="s">
        <v>19</v>
      </c>
      <c r="C8" s="65" t="s">
        <v>19</v>
      </c>
      <c r="D8" s="65" t="s">
        <v>432</v>
      </c>
      <c r="E8" s="99" t="s">
        <v>435</v>
      </c>
      <c r="F8" s="112">
        <f>F9</f>
        <v>199979.89800000002</v>
      </c>
      <c r="G8" s="67">
        <f>G9</f>
        <v>162479.89800000002</v>
      </c>
      <c r="H8" s="68"/>
      <c r="I8" s="67">
        <f>I9</f>
        <v>37500</v>
      </c>
      <c r="J8" s="69"/>
      <c r="K8" s="68"/>
      <c r="L8" s="70"/>
    </row>
    <row r="9" spans="1:12" s="90" customFormat="1" ht="34.5" x14ac:dyDescent="0.3">
      <c r="A9" s="31" t="s">
        <v>436</v>
      </c>
      <c r="B9" s="31" t="s">
        <v>19</v>
      </c>
      <c r="C9" s="31" t="s">
        <v>19</v>
      </c>
      <c r="D9" s="31" t="s">
        <v>19</v>
      </c>
      <c r="E9" s="91" t="s">
        <v>437</v>
      </c>
      <c r="F9" s="72">
        <f>G9+I9</f>
        <v>199979.89800000002</v>
      </c>
      <c r="G9" s="47">
        <v>162479.89800000002</v>
      </c>
      <c r="H9" s="48"/>
      <c r="I9" s="47">
        <v>37500</v>
      </c>
      <c r="J9" s="49"/>
      <c r="K9" s="48"/>
      <c r="L9" s="24"/>
    </row>
    <row r="10" spans="1:12" s="113" customFormat="1" ht="17.25" x14ac:dyDescent="0.3">
      <c r="A10" s="65" t="s">
        <v>438</v>
      </c>
      <c r="B10" s="65" t="s">
        <v>19</v>
      </c>
      <c r="C10" s="65" t="s">
        <v>21</v>
      </c>
      <c r="D10" s="65" t="s">
        <v>432</v>
      </c>
      <c r="E10" s="99" t="s">
        <v>439</v>
      </c>
      <c r="F10" s="112">
        <f>G10+I10</f>
        <v>12333.8</v>
      </c>
      <c r="G10" s="114">
        <f>G11+G12</f>
        <v>12333.8</v>
      </c>
      <c r="H10" s="68"/>
      <c r="I10" s="67">
        <f>I11+I12</f>
        <v>0</v>
      </c>
      <c r="J10" s="69"/>
      <c r="K10" s="68"/>
      <c r="L10" s="70"/>
    </row>
    <row r="11" spans="1:12" s="90" customFormat="1" ht="34.5" x14ac:dyDescent="0.3">
      <c r="A11" s="31" t="s">
        <v>440</v>
      </c>
      <c r="B11" s="31" t="s">
        <v>19</v>
      </c>
      <c r="C11" s="31" t="s">
        <v>21</v>
      </c>
      <c r="D11" s="31" t="s">
        <v>19</v>
      </c>
      <c r="E11" s="91" t="s">
        <v>441</v>
      </c>
      <c r="F11" s="72">
        <f>G11+I11</f>
        <v>2598.3999999999996</v>
      </c>
      <c r="G11" s="47">
        <v>2598.3999999999996</v>
      </c>
      <c r="H11" s="48"/>
      <c r="I11" s="47">
        <v>0</v>
      </c>
      <c r="J11" s="49"/>
      <c r="K11" s="48"/>
      <c r="L11" s="24"/>
    </row>
    <row r="12" spans="1:12" s="90" customFormat="1" ht="17.25" x14ac:dyDescent="0.3">
      <c r="A12" s="31" t="s">
        <v>442</v>
      </c>
      <c r="B12" s="31" t="s">
        <v>19</v>
      </c>
      <c r="C12" s="31" t="s">
        <v>21</v>
      </c>
      <c r="D12" s="31" t="s">
        <v>21</v>
      </c>
      <c r="E12" s="91" t="s">
        <v>443</v>
      </c>
      <c r="F12" s="72">
        <f>G12+I12</f>
        <v>9735.4</v>
      </c>
      <c r="G12" s="47">
        <v>9735.4</v>
      </c>
      <c r="H12" s="48"/>
      <c r="I12" s="47">
        <v>0</v>
      </c>
      <c r="J12" s="49"/>
      <c r="K12" s="48"/>
      <c r="L12" s="24"/>
    </row>
    <row r="13" spans="1:12" s="113" customFormat="1" ht="34.5" x14ac:dyDescent="0.3">
      <c r="A13" s="65" t="s">
        <v>444</v>
      </c>
      <c r="B13" s="65" t="s">
        <v>19</v>
      </c>
      <c r="C13" s="65" t="s">
        <v>24</v>
      </c>
      <c r="D13" s="65" t="s">
        <v>432</v>
      </c>
      <c r="E13" s="99" t="s">
        <v>445</v>
      </c>
      <c r="F13" s="112">
        <f>G13+I13</f>
        <v>3250.3780000000002</v>
      </c>
      <c r="G13" s="67">
        <f>G14</f>
        <v>3250.3780000000002</v>
      </c>
      <c r="H13" s="68"/>
      <c r="I13" s="67">
        <f>I14</f>
        <v>0</v>
      </c>
      <c r="J13" s="69"/>
      <c r="K13" s="68"/>
      <c r="L13" s="70"/>
    </row>
    <row r="14" spans="1:12" s="90" customFormat="1" ht="34.5" x14ac:dyDescent="0.3">
      <c r="A14" s="31" t="s">
        <v>446</v>
      </c>
      <c r="B14" s="31" t="s">
        <v>19</v>
      </c>
      <c r="C14" s="31" t="s">
        <v>24</v>
      </c>
      <c r="D14" s="31" t="s">
        <v>19</v>
      </c>
      <c r="E14" s="91" t="s">
        <v>447</v>
      </c>
      <c r="F14" s="72">
        <f>G14+I14</f>
        <v>3250.3780000000002</v>
      </c>
      <c r="G14" s="47">
        <v>3250.3780000000002</v>
      </c>
      <c r="H14" s="48"/>
      <c r="I14" s="47">
        <v>0</v>
      </c>
      <c r="J14" s="49"/>
      <c r="K14" s="48"/>
      <c r="L14" s="24"/>
    </row>
    <row r="15" spans="1:12" s="90" customFormat="1" ht="51.75" x14ac:dyDescent="0.3">
      <c r="A15" s="60" t="s">
        <v>448</v>
      </c>
      <c r="B15" s="60" t="s">
        <v>20</v>
      </c>
      <c r="C15" s="60" t="s">
        <v>432</v>
      </c>
      <c r="D15" s="60" t="s">
        <v>432</v>
      </c>
      <c r="E15" s="110" t="s">
        <v>449</v>
      </c>
      <c r="F15" s="111">
        <f>F16</f>
        <v>1500</v>
      </c>
      <c r="G15" s="62">
        <f>G16</f>
        <v>1500</v>
      </c>
      <c r="H15" s="63"/>
      <c r="I15" s="62">
        <f>I16</f>
        <v>0</v>
      </c>
      <c r="J15" s="64"/>
      <c r="K15" s="63"/>
      <c r="L15" s="24"/>
    </row>
    <row r="16" spans="1:12" s="113" customFormat="1" ht="34.5" x14ac:dyDescent="0.3">
      <c r="A16" s="65" t="s">
        <v>450</v>
      </c>
      <c r="B16" s="65" t="s">
        <v>20</v>
      </c>
      <c r="C16" s="65" t="s">
        <v>23</v>
      </c>
      <c r="D16" s="65" t="s">
        <v>432</v>
      </c>
      <c r="E16" s="99" t="s">
        <v>451</v>
      </c>
      <c r="F16" s="112">
        <f>G16+I16</f>
        <v>1500</v>
      </c>
      <c r="G16" s="67">
        <f>G17</f>
        <v>1500</v>
      </c>
      <c r="H16" s="68"/>
      <c r="I16" s="67">
        <f>I17</f>
        <v>0</v>
      </c>
      <c r="J16" s="69"/>
      <c r="K16" s="68"/>
      <c r="L16" s="70"/>
    </row>
    <row r="17" spans="1:12" s="90" customFormat="1" ht="17.25" x14ac:dyDescent="0.3">
      <c r="A17" s="31" t="s">
        <v>452</v>
      </c>
      <c r="B17" s="31" t="s">
        <v>20</v>
      </c>
      <c r="C17" s="31" t="s">
        <v>23</v>
      </c>
      <c r="D17" s="31" t="s">
        <v>19</v>
      </c>
      <c r="E17" s="91" t="s">
        <v>453</v>
      </c>
      <c r="F17" s="72">
        <f>G17+I17</f>
        <v>1500</v>
      </c>
      <c r="G17" s="47">
        <v>1500</v>
      </c>
      <c r="H17" s="48"/>
      <c r="I17" s="47">
        <v>0</v>
      </c>
      <c r="J17" s="49"/>
      <c r="K17" s="48"/>
      <c r="L17" s="24"/>
    </row>
    <row r="18" spans="1:12" s="90" customFormat="1" ht="69" x14ac:dyDescent="0.3">
      <c r="A18" s="60" t="s">
        <v>454</v>
      </c>
      <c r="B18" s="60" t="s">
        <v>21</v>
      </c>
      <c r="C18" s="60" t="s">
        <v>432</v>
      </c>
      <c r="D18" s="60" t="s">
        <v>432</v>
      </c>
      <c r="E18" s="110" t="s">
        <v>455</v>
      </c>
      <c r="F18" s="111">
        <f>F19</f>
        <v>1125</v>
      </c>
      <c r="G18" s="62">
        <f>G19</f>
        <v>1125</v>
      </c>
      <c r="H18" s="63"/>
      <c r="I18" s="62">
        <f>I19</f>
        <v>0</v>
      </c>
      <c r="J18" s="64"/>
      <c r="K18" s="63"/>
      <c r="L18" s="24"/>
    </row>
    <row r="19" spans="1:12" s="113" customFormat="1" ht="34.5" x14ac:dyDescent="0.3">
      <c r="A19" s="65" t="s">
        <v>456</v>
      </c>
      <c r="B19" s="65" t="s">
        <v>21</v>
      </c>
      <c r="C19" s="65" t="s">
        <v>20</v>
      </c>
      <c r="D19" s="65" t="s">
        <v>432</v>
      </c>
      <c r="E19" s="99" t="s">
        <v>457</v>
      </c>
      <c r="F19" s="112">
        <f>F20</f>
        <v>1125</v>
      </c>
      <c r="G19" s="67">
        <f>G20</f>
        <v>1125</v>
      </c>
      <c r="H19" s="68"/>
      <c r="I19" s="67">
        <f>I20</f>
        <v>0</v>
      </c>
      <c r="J19" s="69"/>
      <c r="K19" s="68"/>
      <c r="L19" s="70"/>
    </row>
    <row r="20" spans="1:12" s="90" customFormat="1" ht="17.25" x14ac:dyDescent="0.3">
      <c r="A20" s="31" t="s">
        <v>458</v>
      </c>
      <c r="B20" s="31" t="s">
        <v>21</v>
      </c>
      <c r="C20" s="31" t="s">
        <v>20</v>
      </c>
      <c r="D20" s="31" t="s">
        <v>19</v>
      </c>
      <c r="E20" s="91" t="s">
        <v>459</v>
      </c>
      <c r="F20" s="72">
        <v>1125</v>
      </c>
      <c r="G20" s="47">
        <v>1125</v>
      </c>
      <c r="H20" s="48"/>
      <c r="I20" s="47">
        <v>0</v>
      </c>
      <c r="J20" s="49"/>
      <c r="K20" s="48"/>
      <c r="L20" s="24"/>
    </row>
    <row r="21" spans="1:12" s="90" customFormat="1" ht="69" x14ac:dyDescent="0.3">
      <c r="A21" s="60" t="s">
        <v>460</v>
      </c>
      <c r="B21" s="60" t="s">
        <v>22</v>
      </c>
      <c r="C21" s="60" t="s">
        <v>432</v>
      </c>
      <c r="D21" s="60" t="s">
        <v>432</v>
      </c>
      <c r="E21" s="110" t="s">
        <v>461</v>
      </c>
      <c r="F21" s="111">
        <f>G21+I21</f>
        <v>41123.919999999998</v>
      </c>
      <c r="G21" s="62">
        <f>G22+G24+G27</f>
        <v>85321.32</v>
      </c>
      <c r="H21" s="63"/>
      <c r="I21" s="62">
        <f>I22+I24+I27+I30</f>
        <v>-44197.400000000009</v>
      </c>
      <c r="J21" s="64"/>
      <c r="K21" s="63"/>
      <c r="L21" s="24"/>
    </row>
    <row r="22" spans="1:12" s="113" customFormat="1" ht="51.75" x14ac:dyDescent="0.3">
      <c r="A22" s="65" t="s">
        <v>462</v>
      </c>
      <c r="B22" s="65" t="s">
        <v>22</v>
      </c>
      <c r="C22" s="65" t="s">
        <v>20</v>
      </c>
      <c r="D22" s="65" t="s">
        <v>432</v>
      </c>
      <c r="E22" s="99" t="s">
        <v>463</v>
      </c>
      <c r="F22" s="112">
        <f>G22+I22</f>
        <v>4482.2</v>
      </c>
      <c r="G22" s="67">
        <f>G23</f>
        <v>4482.2</v>
      </c>
      <c r="H22" s="68"/>
      <c r="I22" s="67">
        <f>I23</f>
        <v>0</v>
      </c>
      <c r="J22" s="69"/>
      <c r="K22" s="68"/>
      <c r="L22" s="70"/>
    </row>
    <row r="23" spans="1:12" s="90" customFormat="1" ht="17.25" x14ac:dyDescent="0.3">
      <c r="A23" s="31" t="s">
        <v>464</v>
      </c>
      <c r="B23" s="31" t="s">
        <v>22</v>
      </c>
      <c r="C23" s="31" t="s">
        <v>20</v>
      </c>
      <c r="D23" s="31" t="s">
        <v>19</v>
      </c>
      <c r="E23" s="91" t="s">
        <v>465</v>
      </c>
      <c r="F23" s="72">
        <f>G23+I23</f>
        <v>4482.2</v>
      </c>
      <c r="G23" s="47">
        <v>4482.2</v>
      </c>
      <c r="H23" s="48"/>
      <c r="I23" s="47">
        <v>0</v>
      </c>
      <c r="J23" s="49"/>
      <c r="K23" s="48"/>
      <c r="L23" s="24"/>
    </row>
    <row r="24" spans="1:12" s="113" customFormat="1" ht="17.25" x14ac:dyDescent="0.3">
      <c r="A24" s="65" t="s">
        <v>466</v>
      </c>
      <c r="B24" s="65" t="s">
        <v>22</v>
      </c>
      <c r="C24" s="65" t="s">
        <v>23</v>
      </c>
      <c r="D24" s="65" t="s">
        <v>432</v>
      </c>
      <c r="E24" s="99" t="s">
        <v>467</v>
      </c>
      <c r="F24" s="112">
        <f>G24+I24</f>
        <v>182138.05200000003</v>
      </c>
      <c r="G24" s="67">
        <f>G25+G26</f>
        <v>71055.752000000008</v>
      </c>
      <c r="H24" s="68"/>
      <c r="I24" s="67">
        <f>I25+I26</f>
        <v>111082.3</v>
      </c>
      <c r="J24" s="69"/>
      <c r="K24" s="68"/>
      <c r="L24" s="70"/>
    </row>
    <row r="25" spans="1:12" s="90" customFormat="1" ht="17.25" x14ac:dyDescent="0.3">
      <c r="A25" s="31" t="s">
        <v>468</v>
      </c>
      <c r="B25" s="31" t="s">
        <v>22</v>
      </c>
      <c r="C25" s="31" t="s">
        <v>23</v>
      </c>
      <c r="D25" s="31" t="s">
        <v>19</v>
      </c>
      <c r="E25" s="91" t="s">
        <v>469</v>
      </c>
      <c r="F25" s="72">
        <f t="shared" ref="F25:F28" si="0">G25+I25</f>
        <v>58995.8</v>
      </c>
      <c r="G25" s="47">
        <v>8995.7999999999993</v>
      </c>
      <c r="H25" s="48"/>
      <c r="I25" s="47">
        <v>50000</v>
      </c>
      <c r="J25" s="49"/>
      <c r="K25" s="48"/>
      <c r="L25" s="24"/>
    </row>
    <row r="26" spans="1:12" s="90" customFormat="1" ht="17.25" x14ac:dyDescent="0.3">
      <c r="A26" s="31" t="s">
        <v>470</v>
      </c>
      <c r="B26" s="31" t="s">
        <v>22</v>
      </c>
      <c r="C26" s="31" t="s">
        <v>23</v>
      </c>
      <c r="D26" s="31" t="s">
        <v>23</v>
      </c>
      <c r="E26" s="91" t="s">
        <v>471</v>
      </c>
      <c r="F26" s="72">
        <f t="shared" si="0"/>
        <v>123142.25200000001</v>
      </c>
      <c r="G26" s="47">
        <v>62059.952000000012</v>
      </c>
      <c r="H26" s="48"/>
      <c r="I26" s="47">
        <v>61082.3</v>
      </c>
      <c r="J26" s="49"/>
      <c r="K26" s="48"/>
      <c r="L26" s="24"/>
    </row>
    <row r="27" spans="1:12" s="113" customFormat="1" ht="17.25" x14ac:dyDescent="0.3">
      <c r="A27" s="65" t="s">
        <v>472</v>
      </c>
      <c r="B27" s="65" t="s">
        <v>22</v>
      </c>
      <c r="C27" s="65" t="s">
        <v>426</v>
      </c>
      <c r="D27" s="65" t="s">
        <v>432</v>
      </c>
      <c r="E27" s="99" t="s">
        <v>473</v>
      </c>
      <c r="F27" s="112">
        <f>G27+I27</f>
        <v>9783.3680000000004</v>
      </c>
      <c r="G27" s="67">
        <f>G28</f>
        <v>9783.3680000000004</v>
      </c>
      <c r="H27" s="68"/>
      <c r="I27" s="67">
        <f>I28</f>
        <v>0</v>
      </c>
      <c r="J27" s="69"/>
      <c r="K27" s="68"/>
      <c r="L27" s="70"/>
    </row>
    <row r="28" spans="1:12" s="90" customFormat="1" ht="17.25" x14ac:dyDescent="0.3">
      <c r="A28" s="31" t="s">
        <v>474</v>
      </c>
      <c r="B28" s="31" t="s">
        <v>22</v>
      </c>
      <c r="C28" s="31" t="s">
        <v>426</v>
      </c>
      <c r="D28" s="31" t="s">
        <v>21</v>
      </c>
      <c r="E28" s="91" t="s">
        <v>475</v>
      </c>
      <c r="F28" s="72">
        <f t="shared" si="0"/>
        <v>9783.3680000000004</v>
      </c>
      <c r="G28" s="47">
        <v>9783.3680000000004</v>
      </c>
      <c r="H28" s="48"/>
      <c r="I28" s="47">
        <v>0</v>
      </c>
      <c r="J28" s="49"/>
      <c r="K28" s="48"/>
      <c r="L28" s="24"/>
    </row>
    <row r="29" spans="1:12" s="90" customFormat="1" ht="17.25" x14ac:dyDescent="0.3">
      <c r="A29" s="31" t="s">
        <v>476</v>
      </c>
      <c r="B29" s="31" t="s">
        <v>22</v>
      </c>
      <c r="C29" s="31" t="s">
        <v>426</v>
      </c>
      <c r="D29" s="31" t="s">
        <v>22</v>
      </c>
      <c r="E29" s="91" t="s">
        <v>477</v>
      </c>
      <c r="F29" s="72">
        <v>0</v>
      </c>
      <c r="G29" s="47">
        <v>0</v>
      </c>
      <c r="H29" s="48"/>
      <c r="I29" s="47">
        <v>0</v>
      </c>
      <c r="J29" s="49"/>
      <c r="K29" s="48"/>
      <c r="L29" s="24"/>
    </row>
    <row r="30" spans="1:12" s="113" customFormat="1" ht="34.5" x14ac:dyDescent="0.3">
      <c r="A30" s="65" t="s">
        <v>478</v>
      </c>
      <c r="B30" s="65" t="s">
        <v>22</v>
      </c>
      <c r="C30" s="65" t="s">
        <v>479</v>
      </c>
      <c r="D30" s="65" t="s">
        <v>432</v>
      </c>
      <c r="E30" s="99" t="s">
        <v>480</v>
      </c>
      <c r="F30" s="112">
        <f>G30+I30</f>
        <v>-155279.70000000001</v>
      </c>
      <c r="G30" s="67">
        <f>G31</f>
        <v>0</v>
      </c>
      <c r="H30" s="68"/>
      <c r="I30" s="115">
        <f>I31</f>
        <v>-155279.70000000001</v>
      </c>
      <c r="J30" s="116"/>
      <c r="K30" s="117"/>
      <c r="L30" s="70"/>
    </row>
    <row r="31" spans="1:12" s="90" customFormat="1" ht="34.5" x14ac:dyDescent="0.3">
      <c r="A31" s="31" t="s">
        <v>481</v>
      </c>
      <c r="B31" s="31" t="s">
        <v>22</v>
      </c>
      <c r="C31" s="31" t="s">
        <v>479</v>
      </c>
      <c r="D31" s="31" t="s">
        <v>19</v>
      </c>
      <c r="E31" s="91" t="s">
        <v>482</v>
      </c>
      <c r="F31" s="72">
        <f>G31+I31</f>
        <v>-155279.70000000001</v>
      </c>
      <c r="G31" s="47">
        <v>0</v>
      </c>
      <c r="H31" s="48"/>
      <c r="I31" s="83">
        <v>-155279.70000000001</v>
      </c>
      <c r="J31" s="84"/>
      <c r="K31" s="85"/>
      <c r="L31" s="24"/>
    </row>
    <row r="32" spans="1:12" s="90" customFormat="1" ht="51.75" x14ac:dyDescent="0.3">
      <c r="A32" s="60" t="s">
        <v>483</v>
      </c>
      <c r="B32" s="60" t="s">
        <v>23</v>
      </c>
      <c r="C32" s="60" t="s">
        <v>432</v>
      </c>
      <c r="D32" s="60" t="s">
        <v>432</v>
      </c>
      <c r="E32" s="110" t="s">
        <v>484</v>
      </c>
      <c r="F32" s="111">
        <f>G32+I32</f>
        <v>181166.01800000001</v>
      </c>
      <c r="G32" s="62">
        <f>G33+G35+G37</f>
        <v>181166.01800000001</v>
      </c>
      <c r="H32" s="63"/>
      <c r="I32" s="62">
        <f>I33+I35+I37</f>
        <v>0</v>
      </c>
      <c r="J32" s="64"/>
      <c r="K32" s="63"/>
      <c r="L32" s="24"/>
    </row>
    <row r="33" spans="1:12" s="113" customFormat="1" ht="17.25" x14ac:dyDescent="0.3">
      <c r="A33" s="65" t="s">
        <v>485</v>
      </c>
      <c r="B33" s="65" t="s">
        <v>23</v>
      </c>
      <c r="C33" s="65" t="s">
        <v>19</v>
      </c>
      <c r="D33" s="65" t="s">
        <v>432</v>
      </c>
      <c r="E33" s="99" t="s">
        <v>486</v>
      </c>
      <c r="F33" s="112">
        <f>G33+I33</f>
        <v>154357.693</v>
      </c>
      <c r="G33" s="67">
        <f>G34</f>
        <v>154357.693</v>
      </c>
      <c r="H33" s="68"/>
      <c r="I33" s="67">
        <f>I34</f>
        <v>0</v>
      </c>
      <c r="J33" s="69"/>
      <c r="K33" s="68"/>
      <c r="L33" s="70"/>
    </row>
    <row r="34" spans="1:12" s="90" customFormat="1" ht="17.25" x14ac:dyDescent="0.3">
      <c r="A34" s="31" t="s">
        <v>487</v>
      </c>
      <c r="B34" s="31" t="s">
        <v>23</v>
      </c>
      <c r="C34" s="31" t="s">
        <v>19</v>
      </c>
      <c r="D34" s="31" t="s">
        <v>19</v>
      </c>
      <c r="E34" s="91" t="s">
        <v>488</v>
      </c>
      <c r="F34" s="72">
        <f>G34+I34</f>
        <v>154357.693</v>
      </c>
      <c r="G34" s="47">
        <v>154357.693</v>
      </c>
      <c r="H34" s="48"/>
      <c r="I34" s="47">
        <v>0</v>
      </c>
      <c r="J34" s="49"/>
      <c r="K34" s="48"/>
      <c r="L34" s="24"/>
    </row>
    <row r="35" spans="1:12" s="113" customFormat="1" ht="34.5" x14ac:dyDescent="0.3">
      <c r="A35" s="65" t="s">
        <v>489</v>
      </c>
      <c r="B35" s="65" t="s">
        <v>23</v>
      </c>
      <c r="C35" s="65" t="s">
        <v>20</v>
      </c>
      <c r="D35" s="65" t="s">
        <v>432</v>
      </c>
      <c r="E35" s="99" t="s">
        <v>490</v>
      </c>
      <c r="F35" s="112">
        <f>G35+I35</f>
        <v>5891.5919999999996</v>
      </c>
      <c r="G35" s="67">
        <f>G36</f>
        <v>5891.5919999999996</v>
      </c>
      <c r="H35" s="68"/>
      <c r="I35" s="67">
        <f>I36</f>
        <v>0</v>
      </c>
      <c r="J35" s="69"/>
      <c r="K35" s="68"/>
      <c r="L35" s="70"/>
    </row>
    <row r="36" spans="1:12" s="90" customFormat="1" ht="17.25" x14ac:dyDescent="0.3">
      <c r="A36" s="31" t="s">
        <v>491</v>
      </c>
      <c r="B36" s="31" t="s">
        <v>23</v>
      </c>
      <c r="C36" s="31" t="s">
        <v>20</v>
      </c>
      <c r="D36" s="31" t="s">
        <v>19</v>
      </c>
      <c r="E36" s="91" t="s">
        <v>492</v>
      </c>
      <c r="F36" s="72">
        <f>G36+I36</f>
        <v>5891.5919999999996</v>
      </c>
      <c r="G36" s="47">
        <v>5891.5919999999996</v>
      </c>
      <c r="H36" s="48"/>
      <c r="I36" s="47">
        <v>0</v>
      </c>
      <c r="J36" s="49"/>
      <c r="K36" s="48"/>
      <c r="L36" s="24"/>
    </row>
    <row r="37" spans="1:12" s="113" customFormat="1" ht="34.5" x14ac:dyDescent="0.3">
      <c r="A37" s="65" t="s">
        <v>493</v>
      </c>
      <c r="B37" s="65" t="s">
        <v>23</v>
      </c>
      <c r="C37" s="65" t="s">
        <v>24</v>
      </c>
      <c r="D37" s="65" t="s">
        <v>432</v>
      </c>
      <c r="E37" s="99" t="s">
        <v>494</v>
      </c>
      <c r="F37" s="112">
        <f>G37+I37</f>
        <v>20916.733</v>
      </c>
      <c r="G37" s="67">
        <f>G38</f>
        <v>20916.733</v>
      </c>
      <c r="H37" s="68"/>
      <c r="I37" s="67">
        <f>I38</f>
        <v>0</v>
      </c>
      <c r="J37" s="69"/>
      <c r="K37" s="68"/>
      <c r="L37" s="70"/>
    </row>
    <row r="38" spans="1:12" s="90" customFormat="1" ht="34.5" x14ac:dyDescent="0.3">
      <c r="A38" s="31" t="s">
        <v>495</v>
      </c>
      <c r="B38" s="31" t="s">
        <v>23</v>
      </c>
      <c r="C38" s="31" t="s">
        <v>24</v>
      </c>
      <c r="D38" s="31" t="s">
        <v>19</v>
      </c>
      <c r="E38" s="91" t="s">
        <v>496</v>
      </c>
      <c r="F38" s="72">
        <f>G38+I38</f>
        <v>20916.733</v>
      </c>
      <c r="G38" s="47">
        <v>20916.733</v>
      </c>
      <c r="H38" s="48"/>
      <c r="I38" s="47">
        <v>0</v>
      </c>
      <c r="J38" s="49"/>
      <c r="K38" s="48"/>
      <c r="L38" s="24"/>
    </row>
    <row r="39" spans="1:12" s="90" customFormat="1" ht="69" x14ac:dyDescent="0.3">
      <c r="A39" s="60" t="s">
        <v>497</v>
      </c>
      <c r="B39" s="60" t="s">
        <v>24</v>
      </c>
      <c r="C39" s="60" t="s">
        <v>432</v>
      </c>
      <c r="D39" s="60" t="s">
        <v>432</v>
      </c>
      <c r="E39" s="110" t="s">
        <v>498</v>
      </c>
      <c r="F39" s="111">
        <f>G39+I39</f>
        <v>72267.964999999997</v>
      </c>
      <c r="G39" s="62">
        <f>G40+G42+G44+G46</f>
        <v>43145.964999999997</v>
      </c>
      <c r="H39" s="63"/>
      <c r="I39" s="62">
        <f>I40+I42+I44+I46</f>
        <v>29122</v>
      </c>
      <c r="J39" s="64"/>
      <c r="K39" s="63"/>
      <c r="L39" s="24"/>
    </row>
    <row r="40" spans="1:12" s="113" customFormat="1" ht="17.25" x14ac:dyDescent="0.3">
      <c r="A40" s="65" t="s">
        <v>499</v>
      </c>
      <c r="B40" s="65" t="s">
        <v>24</v>
      </c>
      <c r="C40" s="65" t="s">
        <v>19</v>
      </c>
      <c r="D40" s="65" t="s">
        <v>432</v>
      </c>
      <c r="E40" s="99" t="s">
        <v>500</v>
      </c>
      <c r="F40" s="112">
        <f>G40+I40</f>
        <v>11221.876</v>
      </c>
      <c r="G40" s="67">
        <f>G41</f>
        <v>11221.876</v>
      </c>
      <c r="H40" s="68"/>
      <c r="I40" s="67">
        <f>I41</f>
        <v>0</v>
      </c>
      <c r="J40" s="69"/>
      <c r="K40" s="68"/>
      <c r="L40" s="70"/>
    </row>
    <row r="41" spans="1:12" s="90" customFormat="1" ht="17.25" x14ac:dyDescent="0.3">
      <c r="A41" s="31" t="s">
        <v>501</v>
      </c>
      <c r="B41" s="31" t="s">
        <v>24</v>
      </c>
      <c r="C41" s="31" t="s">
        <v>19</v>
      </c>
      <c r="D41" s="31" t="s">
        <v>19</v>
      </c>
      <c r="E41" s="91" t="s">
        <v>502</v>
      </c>
      <c r="F41" s="72">
        <f>G41+I41</f>
        <v>11221.876</v>
      </c>
      <c r="G41" s="47">
        <v>11221.876</v>
      </c>
      <c r="H41" s="48"/>
      <c r="I41" s="47">
        <v>0</v>
      </c>
      <c r="J41" s="49"/>
      <c r="K41" s="48"/>
      <c r="L41" s="24"/>
    </row>
    <row r="42" spans="1:12" s="113" customFormat="1" ht="34.5" x14ac:dyDescent="0.3">
      <c r="A42" s="65" t="s">
        <v>503</v>
      </c>
      <c r="B42" s="65" t="s">
        <v>24</v>
      </c>
      <c r="C42" s="65" t="s">
        <v>20</v>
      </c>
      <c r="D42" s="65" t="s">
        <v>432</v>
      </c>
      <c r="E42" s="99" t="s">
        <v>504</v>
      </c>
      <c r="F42" s="112">
        <f>F43</f>
        <v>2820.4</v>
      </c>
      <c r="G42" s="67">
        <f>G43</f>
        <v>2820.4</v>
      </c>
      <c r="H42" s="68"/>
      <c r="I42" s="67">
        <f>I43</f>
        <v>0</v>
      </c>
      <c r="J42" s="69"/>
      <c r="K42" s="68"/>
      <c r="L42" s="70"/>
    </row>
    <row r="43" spans="1:12" s="90" customFormat="1" ht="17.25" x14ac:dyDescent="0.3">
      <c r="A43" s="31" t="s">
        <v>505</v>
      </c>
      <c r="B43" s="31" t="s">
        <v>24</v>
      </c>
      <c r="C43" s="31" t="s">
        <v>20</v>
      </c>
      <c r="D43" s="31" t="s">
        <v>19</v>
      </c>
      <c r="E43" s="91" t="s">
        <v>506</v>
      </c>
      <c r="F43" s="72">
        <f>G43+I43</f>
        <v>2820.4</v>
      </c>
      <c r="G43" s="47">
        <v>2820.4</v>
      </c>
      <c r="H43" s="48"/>
      <c r="I43" s="47">
        <v>0</v>
      </c>
      <c r="J43" s="49"/>
      <c r="K43" s="48"/>
      <c r="L43" s="24"/>
    </row>
    <row r="44" spans="1:12" s="113" customFormat="1" ht="34.5" x14ac:dyDescent="0.3">
      <c r="A44" s="65" t="s">
        <v>507</v>
      </c>
      <c r="B44" s="65" t="s">
        <v>24</v>
      </c>
      <c r="C44" s="65" t="s">
        <v>21</v>
      </c>
      <c r="D44" s="65" t="s">
        <v>432</v>
      </c>
      <c r="E44" s="99" t="s">
        <v>508</v>
      </c>
      <c r="F44" s="112">
        <f>G44+I44</f>
        <v>29122</v>
      </c>
      <c r="G44" s="67">
        <f>G45</f>
        <v>0</v>
      </c>
      <c r="H44" s="68"/>
      <c r="I44" s="67">
        <f>I45</f>
        <v>29122</v>
      </c>
      <c r="J44" s="69"/>
      <c r="K44" s="68"/>
      <c r="L44" s="70"/>
    </row>
    <row r="45" spans="1:12" s="90" customFormat="1" ht="17.25" x14ac:dyDescent="0.3">
      <c r="A45" s="31" t="s">
        <v>509</v>
      </c>
      <c r="B45" s="31" t="s">
        <v>24</v>
      </c>
      <c r="C45" s="31" t="s">
        <v>21</v>
      </c>
      <c r="D45" s="31" t="s">
        <v>19</v>
      </c>
      <c r="E45" s="91" t="s">
        <v>510</v>
      </c>
      <c r="F45" s="72">
        <f>G45+I45</f>
        <v>29122</v>
      </c>
      <c r="G45" s="47">
        <v>0</v>
      </c>
      <c r="H45" s="48"/>
      <c r="I45" s="47">
        <v>29122</v>
      </c>
      <c r="J45" s="49"/>
      <c r="K45" s="48"/>
      <c r="L45" s="24"/>
    </row>
    <row r="46" spans="1:12" s="113" customFormat="1" ht="34.5" x14ac:dyDescent="0.3">
      <c r="A46" s="65" t="s">
        <v>511</v>
      </c>
      <c r="B46" s="65" t="s">
        <v>24</v>
      </c>
      <c r="C46" s="65" t="s">
        <v>22</v>
      </c>
      <c r="D46" s="65" t="s">
        <v>432</v>
      </c>
      <c r="E46" s="99" t="s">
        <v>512</v>
      </c>
      <c r="F46" s="112">
        <f>F47</f>
        <v>29103.688999999998</v>
      </c>
      <c r="G46" s="67">
        <f>G47</f>
        <v>29103.688999999998</v>
      </c>
      <c r="H46" s="68"/>
      <c r="I46" s="67">
        <f>I47</f>
        <v>0</v>
      </c>
      <c r="J46" s="69"/>
      <c r="K46" s="68"/>
      <c r="L46" s="70"/>
    </row>
    <row r="47" spans="1:12" s="90" customFormat="1" ht="17.25" x14ac:dyDescent="0.3">
      <c r="A47" s="31" t="s">
        <v>513</v>
      </c>
      <c r="B47" s="31" t="s">
        <v>24</v>
      </c>
      <c r="C47" s="31" t="s">
        <v>22</v>
      </c>
      <c r="D47" s="31" t="s">
        <v>19</v>
      </c>
      <c r="E47" s="91" t="s">
        <v>514</v>
      </c>
      <c r="F47" s="72">
        <f>G47+I47</f>
        <v>29103.688999999998</v>
      </c>
      <c r="G47" s="47">
        <v>29103.688999999998</v>
      </c>
      <c r="H47" s="48"/>
      <c r="I47" s="47">
        <v>0</v>
      </c>
      <c r="J47" s="49"/>
      <c r="K47" s="48"/>
      <c r="L47" s="24"/>
    </row>
    <row r="48" spans="1:12" s="90" customFormat="1" ht="51.75" x14ac:dyDescent="0.3">
      <c r="A48" s="60" t="s">
        <v>515</v>
      </c>
      <c r="B48" s="60" t="s">
        <v>426</v>
      </c>
      <c r="C48" s="60" t="s">
        <v>432</v>
      </c>
      <c r="D48" s="60" t="s">
        <v>432</v>
      </c>
      <c r="E48" s="110" t="s">
        <v>516</v>
      </c>
      <c r="F48" s="111">
        <f>F49</f>
        <v>150</v>
      </c>
      <c r="G48" s="62">
        <f>G49</f>
        <v>150</v>
      </c>
      <c r="H48" s="63"/>
      <c r="I48" s="62">
        <f>I49</f>
        <v>0</v>
      </c>
      <c r="J48" s="64"/>
      <c r="K48" s="63"/>
      <c r="L48" s="24"/>
    </row>
    <row r="49" spans="1:12" s="113" customFormat="1" ht="34.5" x14ac:dyDescent="0.3">
      <c r="A49" s="65" t="s">
        <v>517</v>
      </c>
      <c r="B49" s="65" t="s">
        <v>426</v>
      </c>
      <c r="C49" s="65" t="s">
        <v>24</v>
      </c>
      <c r="D49" s="65" t="s">
        <v>432</v>
      </c>
      <c r="E49" s="99" t="s">
        <v>518</v>
      </c>
      <c r="F49" s="112">
        <f>F50</f>
        <v>150</v>
      </c>
      <c r="G49" s="67">
        <f>G50</f>
        <v>150</v>
      </c>
      <c r="H49" s="68"/>
      <c r="I49" s="67">
        <f>I50</f>
        <v>0</v>
      </c>
      <c r="J49" s="69"/>
      <c r="K49" s="68"/>
      <c r="L49" s="70"/>
    </row>
    <row r="50" spans="1:12" s="90" customFormat="1" ht="17.25" x14ac:dyDescent="0.3">
      <c r="A50" s="31" t="s">
        <v>519</v>
      </c>
      <c r="B50" s="31" t="s">
        <v>426</v>
      </c>
      <c r="C50" s="31" t="s">
        <v>24</v>
      </c>
      <c r="D50" s="31" t="s">
        <v>20</v>
      </c>
      <c r="E50" s="91" t="s">
        <v>520</v>
      </c>
      <c r="F50" s="72">
        <v>150</v>
      </c>
      <c r="G50" s="47">
        <v>150</v>
      </c>
      <c r="H50" s="48"/>
      <c r="I50" s="47">
        <v>0</v>
      </c>
      <c r="J50" s="49"/>
      <c r="K50" s="48"/>
      <c r="L50" s="24"/>
    </row>
    <row r="51" spans="1:12" s="90" customFormat="1" ht="51.75" x14ac:dyDescent="0.3">
      <c r="A51" s="60" t="s">
        <v>521</v>
      </c>
      <c r="B51" s="60" t="s">
        <v>427</v>
      </c>
      <c r="C51" s="60" t="s">
        <v>432</v>
      </c>
      <c r="D51" s="60" t="s">
        <v>432</v>
      </c>
      <c r="E51" s="110" t="s">
        <v>522</v>
      </c>
      <c r="F51" s="111">
        <f>G51+I51</f>
        <v>179019.19099999999</v>
      </c>
      <c r="G51" s="62">
        <f>G52+G54+G58+G62</f>
        <v>69019.191000000006</v>
      </c>
      <c r="H51" s="63"/>
      <c r="I51" s="62">
        <f>I52+I54+I58+I62</f>
        <v>110000</v>
      </c>
      <c r="J51" s="64"/>
      <c r="K51" s="63"/>
      <c r="L51" s="24"/>
    </row>
    <row r="52" spans="1:12" s="113" customFormat="1" ht="34.5" x14ac:dyDescent="0.3">
      <c r="A52" s="65" t="s">
        <v>523</v>
      </c>
      <c r="B52" s="65" t="s">
        <v>427</v>
      </c>
      <c r="C52" s="65" t="s">
        <v>19</v>
      </c>
      <c r="D52" s="65" t="s">
        <v>432</v>
      </c>
      <c r="E52" s="99" t="s">
        <v>524</v>
      </c>
      <c r="F52" s="112">
        <f>F53</f>
        <v>70000</v>
      </c>
      <c r="G52" s="67">
        <f>G53</f>
        <v>10000</v>
      </c>
      <c r="H52" s="68"/>
      <c r="I52" s="67">
        <f>I53</f>
        <v>60000</v>
      </c>
      <c r="J52" s="69"/>
      <c r="K52" s="68"/>
      <c r="L52" s="70"/>
    </row>
    <row r="53" spans="1:12" s="90" customFormat="1" ht="17.25" x14ac:dyDescent="0.3">
      <c r="A53" s="31" t="s">
        <v>525</v>
      </c>
      <c r="B53" s="31" t="s">
        <v>427</v>
      </c>
      <c r="C53" s="31" t="s">
        <v>19</v>
      </c>
      <c r="D53" s="31" t="s">
        <v>19</v>
      </c>
      <c r="E53" s="91" t="s">
        <v>526</v>
      </c>
      <c r="F53" s="72">
        <f>G53+I53</f>
        <v>70000</v>
      </c>
      <c r="G53" s="47">
        <v>10000</v>
      </c>
      <c r="H53" s="48"/>
      <c r="I53" s="47">
        <v>60000</v>
      </c>
      <c r="J53" s="49"/>
      <c r="K53" s="48"/>
      <c r="L53" s="24"/>
    </row>
    <row r="54" spans="1:12" s="113" customFormat="1" ht="51.75" x14ac:dyDescent="0.3">
      <c r="A54" s="65" t="s">
        <v>527</v>
      </c>
      <c r="B54" s="65" t="s">
        <v>427</v>
      </c>
      <c r="C54" s="65" t="s">
        <v>21</v>
      </c>
      <c r="D54" s="65" t="s">
        <v>432</v>
      </c>
      <c r="E54" s="99" t="s">
        <v>528</v>
      </c>
      <c r="F54" s="112">
        <f>F57</f>
        <v>0</v>
      </c>
      <c r="G54" s="67">
        <f>G56</f>
        <v>382.2</v>
      </c>
      <c r="H54" s="68"/>
      <c r="I54" s="67">
        <f>I56</f>
        <v>0</v>
      </c>
      <c r="J54" s="69"/>
      <c r="K54" s="68"/>
      <c r="L54" s="70"/>
    </row>
    <row r="55" spans="1:12" s="90" customFormat="1" ht="17.25" x14ac:dyDescent="0.3">
      <c r="A55" s="31" t="s">
        <v>529</v>
      </c>
      <c r="B55" s="31" t="s">
        <v>427</v>
      </c>
      <c r="C55" s="31" t="s">
        <v>21</v>
      </c>
      <c r="D55" s="31" t="s">
        <v>19</v>
      </c>
      <c r="E55" s="91" t="s">
        <v>530</v>
      </c>
      <c r="F55" s="72">
        <v>0</v>
      </c>
      <c r="G55" s="47">
        <v>0</v>
      </c>
      <c r="H55" s="48"/>
      <c r="I55" s="47">
        <v>0</v>
      </c>
      <c r="J55" s="49"/>
      <c r="K55" s="48"/>
      <c r="L55" s="24"/>
    </row>
    <row r="56" spans="1:12" s="90" customFormat="1" ht="17.25" x14ac:dyDescent="0.3">
      <c r="A56" s="31" t="s">
        <v>531</v>
      </c>
      <c r="B56" s="31" t="s">
        <v>427</v>
      </c>
      <c r="C56" s="31" t="s">
        <v>21</v>
      </c>
      <c r="D56" s="31" t="s">
        <v>20</v>
      </c>
      <c r="E56" s="91" t="s">
        <v>532</v>
      </c>
      <c r="F56" s="72">
        <v>382.2</v>
      </c>
      <c r="G56" s="47">
        <v>382.2</v>
      </c>
      <c r="H56" s="48"/>
      <c r="I56" s="47">
        <v>0</v>
      </c>
      <c r="J56" s="49"/>
      <c r="K56" s="48"/>
      <c r="L56" s="24"/>
    </row>
    <row r="57" spans="1:12" s="90" customFormat="1" ht="17.25" x14ac:dyDescent="0.3">
      <c r="A57" s="31" t="s">
        <v>533</v>
      </c>
      <c r="B57" s="31" t="s">
        <v>427</v>
      </c>
      <c r="C57" s="31" t="s">
        <v>21</v>
      </c>
      <c r="D57" s="31" t="s">
        <v>21</v>
      </c>
      <c r="E57" s="91" t="s">
        <v>534</v>
      </c>
      <c r="F57" s="72">
        <v>0</v>
      </c>
      <c r="G57" s="47">
        <v>0</v>
      </c>
      <c r="H57" s="48"/>
      <c r="I57" s="47">
        <v>0</v>
      </c>
      <c r="J57" s="49"/>
      <c r="K57" s="48"/>
      <c r="L57" s="24"/>
    </row>
    <row r="58" spans="1:12" s="113" customFormat="1" ht="34.5" x14ac:dyDescent="0.3">
      <c r="A58" s="65" t="s">
        <v>535</v>
      </c>
      <c r="B58" s="65" t="s">
        <v>427</v>
      </c>
      <c r="C58" s="65" t="s">
        <v>22</v>
      </c>
      <c r="D58" s="65" t="s">
        <v>432</v>
      </c>
      <c r="E58" s="99" t="s">
        <v>536</v>
      </c>
      <c r="F58" s="112">
        <f>F60</f>
        <v>6300</v>
      </c>
      <c r="G58" s="67">
        <f>G60</f>
        <v>6300</v>
      </c>
      <c r="H58" s="68"/>
      <c r="I58" s="67">
        <f>I60</f>
        <v>0</v>
      </c>
      <c r="J58" s="69"/>
      <c r="K58" s="68"/>
      <c r="L58" s="70"/>
    </row>
    <row r="59" spans="1:12" s="90" customFormat="1" ht="17.25" x14ac:dyDescent="0.3">
      <c r="A59" s="31" t="s">
        <v>537</v>
      </c>
      <c r="B59" s="31" t="s">
        <v>427</v>
      </c>
      <c r="C59" s="31" t="s">
        <v>22</v>
      </c>
      <c r="D59" s="31" t="s">
        <v>19</v>
      </c>
      <c r="E59" s="91" t="s">
        <v>538</v>
      </c>
      <c r="F59" s="72">
        <v>0</v>
      </c>
      <c r="G59" s="47">
        <v>0</v>
      </c>
      <c r="H59" s="48"/>
      <c r="I59" s="47">
        <v>0</v>
      </c>
      <c r="J59" s="49"/>
      <c r="K59" s="48"/>
      <c r="L59" s="24"/>
    </row>
    <row r="60" spans="1:12" s="90" customFormat="1" ht="34.5" x14ac:dyDescent="0.3">
      <c r="A60" s="31" t="s">
        <v>539</v>
      </c>
      <c r="B60" s="31" t="s">
        <v>427</v>
      </c>
      <c r="C60" s="31" t="s">
        <v>22</v>
      </c>
      <c r="D60" s="31" t="s">
        <v>20</v>
      </c>
      <c r="E60" s="91" t="s">
        <v>540</v>
      </c>
      <c r="F60" s="72">
        <f>G60+I60</f>
        <v>6300</v>
      </c>
      <c r="G60" s="47">
        <v>6300</v>
      </c>
      <c r="H60" s="48"/>
      <c r="I60" s="47">
        <v>0</v>
      </c>
      <c r="J60" s="49"/>
      <c r="K60" s="48"/>
      <c r="L60" s="24"/>
    </row>
    <row r="61" spans="1:12" s="90" customFormat="1" ht="17.25" x14ac:dyDescent="0.3">
      <c r="A61" s="31" t="s">
        <v>541</v>
      </c>
      <c r="B61" s="31" t="s">
        <v>427</v>
      </c>
      <c r="C61" s="31" t="s">
        <v>22</v>
      </c>
      <c r="D61" s="31" t="s">
        <v>21</v>
      </c>
      <c r="E61" s="91" t="s">
        <v>542</v>
      </c>
      <c r="F61" s="72">
        <v>0</v>
      </c>
      <c r="G61" s="47">
        <v>0</v>
      </c>
      <c r="H61" s="48"/>
      <c r="I61" s="47">
        <v>0</v>
      </c>
      <c r="J61" s="49"/>
      <c r="K61" s="48"/>
      <c r="L61" s="24"/>
    </row>
    <row r="62" spans="1:12" s="113" customFormat="1" ht="34.5" x14ac:dyDescent="0.3">
      <c r="A62" s="65" t="s">
        <v>543</v>
      </c>
      <c r="B62" s="65" t="s">
        <v>427</v>
      </c>
      <c r="C62" s="65" t="s">
        <v>24</v>
      </c>
      <c r="D62" s="65" t="s">
        <v>432</v>
      </c>
      <c r="E62" s="99" t="s">
        <v>544</v>
      </c>
      <c r="F62" s="112">
        <f>F63</f>
        <v>102336.99100000001</v>
      </c>
      <c r="G62" s="67">
        <f>G63</f>
        <v>52336.991000000002</v>
      </c>
      <c r="H62" s="68"/>
      <c r="I62" s="67">
        <f>I63</f>
        <v>50000</v>
      </c>
      <c r="J62" s="69"/>
      <c r="K62" s="68"/>
      <c r="L62" s="70"/>
    </row>
    <row r="63" spans="1:12" s="90" customFormat="1" ht="34.5" x14ac:dyDescent="0.3">
      <c r="A63" s="31" t="s">
        <v>545</v>
      </c>
      <c r="B63" s="31" t="s">
        <v>427</v>
      </c>
      <c r="C63" s="31" t="s">
        <v>24</v>
      </c>
      <c r="D63" s="31" t="s">
        <v>19</v>
      </c>
      <c r="E63" s="91" t="s">
        <v>546</v>
      </c>
      <c r="F63" s="72">
        <f>G63+I63</f>
        <v>102336.99100000001</v>
      </c>
      <c r="G63" s="47">
        <v>52336.991000000002</v>
      </c>
      <c r="H63" s="48"/>
      <c r="I63" s="47">
        <v>50000</v>
      </c>
      <c r="J63" s="49"/>
      <c r="K63" s="48"/>
      <c r="L63" s="24"/>
    </row>
    <row r="64" spans="1:12" s="90" customFormat="1" ht="51.75" x14ac:dyDescent="0.3">
      <c r="A64" s="60" t="s">
        <v>547</v>
      </c>
      <c r="B64" s="60" t="s">
        <v>479</v>
      </c>
      <c r="C64" s="60" t="s">
        <v>432</v>
      </c>
      <c r="D64" s="60" t="s">
        <v>432</v>
      </c>
      <c r="E64" s="110" t="s">
        <v>548</v>
      </c>
      <c r="F64" s="111">
        <f>G64+I64</f>
        <v>229720.58299999998</v>
      </c>
      <c r="G64" s="62">
        <f>G65+G68+G71</f>
        <v>229720.58299999998</v>
      </c>
      <c r="H64" s="63"/>
      <c r="I64" s="62">
        <v>0</v>
      </c>
      <c r="J64" s="64"/>
      <c r="K64" s="63"/>
      <c r="L64" s="24"/>
    </row>
    <row r="65" spans="1:12" s="113" customFormat="1" ht="34.5" x14ac:dyDescent="0.3">
      <c r="A65" s="65" t="s">
        <v>549</v>
      </c>
      <c r="B65" s="65" t="s">
        <v>479</v>
      </c>
      <c r="C65" s="65" t="s">
        <v>19</v>
      </c>
      <c r="D65" s="65" t="s">
        <v>432</v>
      </c>
      <c r="E65" s="99" t="s">
        <v>550</v>
      </c>
      <c r="F65" s="112">
        <f>F66</f>
        <v>129732.845</v>
      </c>
      <c r="G65" s="67">
        <f>G66</f>
        <v>129732.845</v>
      </c>
      <c r="H65" s="68"/>
      <c r="I65" s="67">
        <f>I66</f>
        <v>0</v>
      </c>
      <c r="J65" s="69"/>
      <c r="K65" s="68"/>
      <c r="L65" s="70"/>
    </row>
    <row r="66" spans="1:12" s="90" customFormat="1" ht="17.25" x14ac:dyDescent="0.3">
      <c r="A66" s="31" t="s">
        <v>551</v>
      </c>
      <c r="B66" s="31" t="s">
        <v>479</v>
      </c>
      <c r="C66" s="31" t="s">
        <v>19</v>
      </c>
      <c r="D66" s="31" t="s">
        <v>19</v>
      </c>
      <c r="E66" s="91" t="s">
        <v>552</v>
      </c>
      <c r="F66" s="72">
        <f>G66+I66</f>
        <v>129732.845</v>
      </c>
      <c r="G66" s="47">
        <v>129732.845</v>
      </c>
      <c r="H66" s="48"/>
      <c r="I66" s="47">
        <v>0</v>
      </c>
      <c r="J66" s="49"/>
      <c r="K66" s="48"/>
      <c r="L66" s="24"/>
    </row>
    <row r="67" spans="1:12" s="90" customFormat="1" ht="17.25" x14ac:dyDescent="0.3">
      <c r="A67" s="31" t="s">
        <v>553</v>
      </c>
      <c r="B67" s="31" t="s">
        <v>479</v>
      </c>
      <c r="C67" s="31" t="s">
        <v>19</v>
      </c>
      <c r="D67" s="31" t="s">
        <v>20</v>
      </c>
      <c r="E67" s="91" t="s">
        <v>554</v>
      </c>
      <c r="F67" s="72">
        <v>0</v>
      </c>
      <c r="G67" s="47">
        <v>0</v>
      </c>
      <c r="H67" s="48"/>
      <c r="I67" s="47">
        <v>0</v>
      </c>
      <c r="J67" s="49"/>
      <c r="K67" s="48"/>
      <c r="L67" s="24"/>
    </row>
    <row r="68" spans="1:12" s="113" customFormat="1" ht="17.25" x14ac:dyDescent="0.3">
      <c r="A68" s="65" t="s">
        <v>555</v>
      </c>
      <c r="B68" s="65" t="s">
        <v>479</v>
      </c>
      <c r="C68" s="65" t="s">
        <v>20</v>
      </c>
      <c r="D68" s="65" t="s">
        <v>432</v>
      </c>
      <c r="E68" s="99" t="s">
        <v>556</v>
      </c>
      <c r="F68" s="112">
        <f>F70</f>
        <v>7150</v>
      </c>
      <c r="G68" s="67">
        <f>G70</f>
        <v>7150</v>
      </c>
      <c r="H68" s="68"/>
      <c r="I68" s="67">
        <f>I70</f>
        <v>0</v>
      </c>
      <c r="J68" s="69"/>
      <c r="K68" s="68"/>
      <c r="L68" s="70"/>
    </row>
    <row r="69" spans="1:12" s="90" customFormat="1" x14ac:dyDescent="0.3">
      <c r="A69" s="31" t="s">
        <v>557</v>
      </c>
      <c r="B69" s="31" t="s">
        <v>479</v>
      </c>
      <c r="C69" s="31" t="s">
        <v>20</v>
      </c>
      <c r="D69" s="31" t="s">
        <v>19</v>
      </c>
      <c r="E69" s="91" t="s">
        <v>558</v>
      </c>
      <c r="F69" s="72">
        <v>0</v>
      </c>
      <c r="G69" s="47">
        <v>0</v>
      </c>
      <c r="H69" s="48"/>
      <c r="I69" s="47">
        <v>0</v>
      </c>
      <c r="J69" s="49"/>
      <c r="K69" s="48"/>
      <c r="L69" s="24"/>
    </row>
    <row r="70" spans="1:12" s="90" customFormat="1" ht="17.25" x14ac:dyDescent="0.3">
      <c r="A70" s="31" t="s">
        <v>559</v>
      </c>
      <c r="B70" s="31" t="s">
        <v>479</v>
      </c>
      <c r="C70" s="31" t="s">
        <v>20</v>
      </c>
      <c r="D70" s="31" t="s">
        <v>20</v>
      </c>
      <c r="E70" s="91" t="s">
        <v>560</v>
      </c>
      <c r="F70" s="72">
        <f>G70+I70</f>
        <v>7150</v>
      </c>
      <c r="G70" s="47">
        <v>7150</v>
      </c>
      <c r="H70" s="48"/>
      <c r="I70" s="47">
        <v>0</v>
      </c>
      <c r="J70" s="49"/>
      <c r="K70" s="48"/>
      <c r="L70" s="24"/>
    </row>
    <row r="71" spans="1:12" s="113" customFormat="1" ht="34.5" x14ac:dyDescent="0.3">
      <c r="A71" s="65" t="s">
        <v>561</v>
      </c>
      <c r="B71" s="65" t="s">
        <v>479</v>
      </c>
      <c r="C71" s="65" t="s">
        <v>23</v>
      </c>
      <c r="D71" s="65" t="s">
        <v>432</v>
      </c>
      <c r="E71" s="99" t="s">
        <v>562</v>
      </c>
      <c r="F71" s="112">
        <f>F72</f>
        <v>92837.737999999998</v>
      </c>
      <c r="G71" s="67">
        <f>G72</f>
        <v>92837.737999999998</v>
      </c>
      <c r="H71" s="68"/>
      <c r="I71" s="67">
        <f>I72</f>
        <v>0</v>
      </c>
      <c r="J71" s="69"/>
      <c r="K71" s="68"/>
      <c r="L71" s="70"/>
    </row>
    <row r="72" spans="1:12" s="90" customFormat="1" ht="17.25" x14ac:dyDescent="0.3">
      <c r="A72" s="31" t="s">
        <v>563</v>
      </c>
      <c r="B72" s="31" t="s">
        <v>479</v>
      </c>
      <c r="C72" s="31" t="s">
        <v>23</v>
      </c>
      <c r="D72" s="31" t="s">
        <v>19</v>
      </c>
      <c r="E72" s="91" t="s">
        <v>564</v>
      </c>
      <c r="F72" s="72">
        <f>G72+I72</f>
        <v>92837.737999999998</v>
      </c>
      <c r="G72" s="47">
        <v>92837.737999999998</v>
      </c>
      <c r="H72" s="48"/>
      <c r="I72" s="47">
        <v>0</v>
      </c>
      <c r="J72" s="49"/>
      <c r="K72" s="48"/>
      <c r="L72" s="24"/>
    </row>
    <row r="73" spans="1:12" s="90" customFormat="1" ht="69" x14ac:dyDescent="0.3">
      <c r="A73" s="60" t="s">
        <v>565</v>
      </c>
      <c r="B73" s="60" t="s">
        <v>566</v>
      </c>
      <c r="C73" s="60" t="s">
        <v>432</v>
      </c>
      <c r="D73" s="60" t="s">
        <v>432</v>
      </c>
      <c r="E73" s="110" t="s">
        <v>567</v>
      </c>
      <c r="F73" s="111">
        <f>G73+I73</f>
        <v>14018.355</v>
      </c>
      <c r="G73" s="62">
        <f>G74+G76+G78</f>
        <v>14018.355</v>
      </c>
      <c r="H73" s="63"/>
      <c r="I73" s="62">
        <v>0</v>
      </c>
      <c r="J73" s="64"/>
      <c r="K73" s="63"/>
      <c r="L73" s="24"/>
    </row>
    <row r="74" spans="1:12" s="113" customFormat="1" ht="17.25" x14ac:dyDescent="0.3">
      <c r="A74" s="65" t="s">
        <v>568</v>
      </c>
      <c r="B74" s="65" t="s">
        <v>566</v>
      </c>
      <c r="C74" s="65" t="s">
        <v>21</v>
      </c>
      <c r="D74" s="65" t="s">
        <v>432</v>
      </c>
      <c r="E74" s="99" t="s">
        <v>569</v>
      </c>
      <c r="F74" s="112">
        <f>F75</f>
        <v>1464.5</v>
      </c>
      <c r="G74" s="67">
        <f>G75</f>
        <v>1464.5</v>
      </c>
      <c r="H74" s="68"/>
      <c r="I74" s="67">
        <f>I75</f>
        <v>0</v>
      </c>
      <c r="J74" s="69"/>
      <c r="K74" s="68"/>
      <c r="L74" s="70"/>
    </row>
    <row r="75" spans="1:12" s="90" customFormat="1" ht="17.25" x14ac:dyDescent="0.3">
      <c r="A75" s="31" t="s">
        <v>570</v>
      </c>
      <c r="B75" s="31" t="s">
        <v>566</v>
      </c>
      <c r="C75" s="31" t="s">
        <v>21</v>
      </c>
      <c r="D75" s="31" t="s">
        <v>19</v>
      </c>
      <c r="E75" s="91" t="s">
        <v>571</v>
      </c>
      <c r="F75" s="72">
        <f>G75+I75</f>
        <v>1464.5</v>
      </c>
      <c r="G75" s="47">
        <v>1464.5</v>
      </c>
      <c r="H75" s="48"/>
      <c r="I75" s="47">
        <v>0</v>
      </c>
      <c r="J75" s="49"/>
      <c r="K75" s="48"/>
      <c r="L75" s="24"/>
    </row>
    <row r="76" spans="1:12" s="113" customFormat="1" ht="17.25" x14ac:dyDescent="0.3">
      <c r="A76" s="65" t="s">
        <v>572</v>
      </c>
      <c r="B76" s="65" t="s">
        <v>566</v>
      </c>
      <c r="C76" s="65" t="s">
        <v>22</v>
      </c>
      <c r="D76" s="65" t="s">
        <v>432</v>
      </c>
      <c r="E76" s="99" t="s">
        <v>573</v>
      </c>
      <c r="F76" s="112">
        <f>F77</f>
        <v>2339.5549999999998</v>
      </c>
      <c r="G76" s="67">
        <f>G77</f>
        <v>2339.5549999999998</v>
      </c>
      <c r="H76" s="68"/>
      <c r="I76" s="67">
        <f>I77</f>
        <v>0</v>
      </c>
      <c r="J76" s="69"/>
      <c r="K76" s="68"/>
      <c r="L76" s="70"/>
    </row>
    <row r="77" spans="1:12" s="90" customFormat="1" ht="17.25" x14ac:dyDescent="0.3">
      <c r="A77" s="31" t="s">
        <v>574</v>
      </c>
      <c r="B77" s="31" t="s">
        <v>566</v>
      </c>
      <c r="C77" s="31" t="s">
        <v>22</v>
      </c>
      <c r="D77" s="31" t="s">
        <v>19</v>
      </c>
      <c r="E77" s="91" t="s">
        <v>575</v>
      </c>
      <c r="F77" s="72">
        <f>G77+I77</f>
        <v>2339.5549999999998</v>
      </c>
      <c r="G77" s="47">
        <v>2339.5549999999998</v>
      </c>
      <c r="H77" s="48"/>
      <c r="I77" s="47">
        <v>0</v>
      </c>
      <c r="J77" s="49"/>
      <c r="K77" s="48"/>
      <c r="L77" s="24"/>
    </row>
    <row r="78" spans="1:12" s="113" customFormat="1" ht="34.5" x14ac:dyDescent="0.3">
      <c r="A78" s="65" t="s">
        <v>576</v>
      </c>
      <c r="B78" s="65" t="s">
        <v>566</v>
      </c>
      <c r="C78" s="65" t="s">
        <v>426</v>
      </c>
      <c r="D78" s="65" t="s">
        <v>432</v>
      </c>
      <c r="E78" s="99" t="s">
        <v>577</v>
      </c>
      <c r="F78" s="112">
        <f>F79</f>
        <v>10214.299999999999</v>
      </c>
      <c r="G78" s="67">
        <f>G79</f>
        <v>10214.299999999999</v>
      </c>
      <c r="H78" s="68"/>
      <c r="I78" s="67">
        <f>I79</f>
        <v>0</v>
      </c>
      <c r="J78" s="69"/>
      <c r="K78" s="68"/>
      <c r="L78" s="70"/>
    </row>
    <row r="79" spans="1:12" s="90" customFormat="1" ht="34.5" x14ac:dyDescent="0.3">
      <c r="A79" s="31" t="s">
        <v>578</v>
      </c>
      <c r="B79" s="31" t="s">
        <v>566</v>
      </c>
      <c r="C79" s="31" t="s">
        <v>426</v>
      </c>
      <c r="D79" s="31" t="s">
        <v>19</v>
      </c>
      <c r="E79" s="91" t="s">
        <v>579</v>
      </c>
      <c r="F79" s="72">
        <f>G79+I79</f>
        <v>10214.299999999999</v>
      </c>
      <c r="G79" s="47">
        <v>10214.299999999999</v>
      </c>
      <c r="H79" s="48"/>
      <c r="I79" s="47">
        <v>0</v>
      </c>
      <c r="J79" s="49"/>
      <c r="K79" s="48"/>
      <c r="L79" s="24"/>
    </row>
    <row r="80" spans="1:12" s="90" customFormat="1" ht="34.5" x14ac:dyDescent="0.3">
      <c r="A80" s="60" t="s">
        <v>580</v>
      </c>
      <c r="B80" s="60" t="s">
        <v>581</v>
      </c>
      <c r="C80" s="60" t="s">
        <v>432</v>
      </c>
      <c r="D80" s="60" t="s">
        <v>432</v>
      </c>
      <c r="E80" s="110" t="s">
        <v>582</v>
      </c>
      <c r="F80" s="111">
        <f>F81</f>
        <v>55811.216999999997</v>
      </c>
      <c r="G80" s="62">
        <f>G81</f>
        <v>55811.216999999997</v>
      </c>
      <c r="H80" s="63"/>
      <c r="I80" s="62">
        <v>0</v>
      </c>
      <c r="J80" s="64"/>
      <c r="K80" s="63"/>
      <c r="L80" s="24"/>
    </row>
    <row r="81" spans="1:12" s="113" customFormat="1" ht="34.5" x14ac:dyDescent="0.3">
      <c r="A81" s="65" t="s">
        <v>583</v>
      </c>
      <c r="B81" s="65" t="s">
        <v>581</v>
      </c>
      <c r="C81" s="65" t="s">
        <v>19</v>
      </c>
      <c r="D81" s="65" t="s">
        <v>432</v>
      </c>
      <c r="E81" s="99" t="s">
        <v>584</v>
      </c>
      <c r="F81" s="112">
        <f>F82</f>
        <v>55811.216999999997</v>
      </c>
      <c r="G81" s="67">
        <f>G82</f>
        <v>55811.216999999997</v>
      </c>
      <c r="H81" s="68"/>
      <c r="I81" s="67">
        <v>0</v>
      </c>
      <c r="J81" s="69"/>
      <c r="K81" s="68"/>
      <c r="L81" s="70"/>
    </row>
    <row r="82" spans="1:12" s="90" customFormat="1" ht="17.25" x14ac:dyDescent="0.3">
      <c r="A82" s="31" t="s">
        <v>585</v>
      </c>
      <c r="B82" s="31" t="s">
        <v>581</v>
      </c>
      <c r="C82" s="31" t="s">
        <v>19</v>
      </c>
      <c r="D82" s="31" t="s">
        <v>20</v>
      </c>
      <c r="E82" s="91" t="s">
        <v>586</v>
      </c>
      <c r="F82" s="72">
        <v>55811.216999999997</v>
      </c>
      <c r="G82" s="47">
        <v>55811.216999999997</v>
      </c>
      <c r="H82" s="48"/>
      <c r="I82" s="47">
        <v>0</v>
      </c>
      <c r="J82" s="49"/>
      <c r="K82" s="48"/>
      <c r="L82" s="24"/>
    </row>
    <row r="83" spans="1:12" s="90" customFormat="1" ht="17.25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90" customFormat="1" ht="17.25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90" customFormat="1" ht="17.25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90" customFormat="1" ht="17.25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90" customFormat="1" ht="17.25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90" customFormat="1" ht="17.25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90" customFormat="1" ht="17.25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90" customFormat="1" ht="17.25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90" customFormat="1" ht="17.25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90" customFormat="1" ht="17.25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90" customFormat="1" ht="17.25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</sheetData>
  <mergeCells count="167">
    <mergeCell ref="G81:H81"/>
    <mergeCell ref="I81:K81"/>
    <mergeCell ref="G82:H82"/>
    <mergeCell ref="I82:K82"/>
    <mergeCell ref="G80:H80"/>
    <mergeCell ref="I80:K80"/>
    <mergeCell ref="G78:H78"/>
    <mergeCell ref="I78:K78"/>
    <mergeCell ref="G79:H79"/>
    <mergeCell ref="I79:K79"/>
    <mergeCell ref="G75:H75"/>
    <mergeCell ref="I75:K75"/>
    <mergeCell ref="G76:H76"/>
    <mergeCell ref="I76:K76"/>
    <mergeCell ref="G77:H77"/>
    <mergeCell ref="I77:K77"/>
    <mergeCell ref="G74:H74"/>
    <mergeCell ref="I74:K74"/>
    <mergeCell ref="G73:H73"/>
    <mergeCell ref="I73:K73"/>
    <mergeCell ref="G72:H72"/>
    <mergeCell ref="I72:K72"/>
    <mergeCell ref="G71:H71"/>
    <mergeCell ref="I71:K71"/>
    <mergeCell ref="G69:H69"/>
    <mergeCell ref="I69:K69"/>
    <mergeCell ref="G70:H70"/>
    <mergeCell ref="I70:K70"/>
    <mergeCell ref="G66:H66"/>
    <mergeCell ref="I66:K66"/>
    <mergeCell ref="G67:H67"/>
    <mergeCell ref="I67:K67"/>
    <mergeCell ref="G68:H68"/>
    <mergeCell ref="I68:K68"/>
    <mergeCell ref="I62:K62"/>
    <mergeCell ref="I63:K63"/>
    <mergeCell ref="G64:H64"/>
    <mergeCell ref="I64:K64"/>
    <mergeCell ref="G65:H65"/>
    <mergeCell ref="I65:K65"/>
    <mergeCell ref="I58:K58"/>
    <mergeCell ref="I59:K59"/>
    <mergeCell ref="I60:K60"/>
    <mergeCell ref="I61:K61"/>
    <mergeCell ref="I54:K54"/>
    <mergeCell ref="I55:K55"/>
    <mergeCell ref="I56:K56"/>
    <mergeCell ref="I57:K57"/>
    <mergeCell ref="I49:K49"/>
    <mergeCell ref="I50:K50"/>
    <mergeCell ref="I51:K51"/>
    <mergeCell ref="I52:K52"/>
    <mergeCell ref="I53:K53"/>
    <mergeCell ref="I47:K47"/>
    <mergeCell ref="I48:K48"/>
    <mergeCell ref="I41:K41"/>
    <mergeCell ref="I42:K42"/>
    <mergeCell ref="I43:K43"/>
    <mergeCell ref="I44:K44"/>
    <mergeCell ref="I45:K45"/>
    <mergeCell ref="I46:K46"/>
    <mergeCell ref="I37:K37"/>
    <mergeCell ref="I38:K38"/>
    <mergeCell ref="I39:K39"/>
    <mergeCell ref="I40:K40"/>
    <mergeCell ref="I35:K35"/>
    <mergeCell ref="I36:K36"/>
    <mergeCell ref="I30:K30"/>
    <mergeCell ref="I31:K31"/>
    <mergeCell ref="I32:K32"/>
    <mergeCell ref="I33:K33"/>
    <mergeCell ref="I34:K34"/>
    <mergeCell ref="I27:K27"/>
    <mergeCell ref="I28:K28"/>
    <mergeCell ref="I29:K29"/>
    <mergeCell ref="I26:K26"/>
    <mergeCell ref="I24:K24"/>
    <mergeCell ref="I25:K25"/>
    <mergeCell ref="I22:K22"/>
    <mergeCell ref="I23:K23"/>
    <mergeCell ref="I21:K21"/>
    <mergeCell ref="I19:K19"/>
    <mergeCell ref="I20:K20"/>
    <mergeCell ref="I16:K16"/>
    <mergeCell ref="I17:K17"/>
    <mergeCell ref="I18:K18"/>
    <mergeCell ref="I15:K15"/>
    <mergeCell ref="I14:K14"/>
    <mergeCell ref="I12:K12"/>
    <mergeCell ref="I13:K13"/>
    <mergeCell ref="I10:K10"/>
    <mergeCell ref="I11:K11"/>
    <mergeCell ref="I6:K6"/>
    <mergeCell ref="I7:K7"/>
    <mergeCell ref="I8:K8"/>
    <mergeCell ref="I9:K9"/>
    <mergeCell ref="H2:I2"/>
    <mergeCell ref="E3:E4"/>
    <mergeCell ref="F3:F4"/>
    <mergeCell ref="G3:K3"/>
    <mergeCell ref="I4:K4"/>
    <mergeCell ref="I5:K5"/>
    <mergeCell ref="G62:H62"/>
    <mergeCell ref="G63:H63"/>
    <mergeCell ref="G60:H60"/>
    <mergeCell ref="G61:H61"/>
    <mergeCell ref="G57:H57"/>
    <mergeCell ref="G58:H58"/>
    <mergeCell ref="G59:H59"/>
    <mergeCell ref="G54:H54"/>
    <mergeCell ref="G55:H55"/>
    <mergeCell ref="G56:H56"/>
    <mergeCell ref="G53:H53"/>
    <mergeCell ref="G50:H50"/>
    <mergeCell ref="G51:H51"/>
    <mergeCell ref="G52:H52"/>
    <mergeCell ref="G49:H49"/>
    <mergeCell ref="G48:H48"/>
    <mergeCell ref="G46:H46"/>
    <mergeCell ref="G47:H47"/>
    <mergeCell ref="G43:H43"/>
    <mergeCell ref="G44:H44"/>
    <mergeCell ref="G45:H45"/>
    <mergeCell ref="G40:H40"/>
    <mergeCell ref="G41:H41"/>
    <mergeCell ref="G42:H42"/>
    <mergeCell ref="G37:H37"/>
    <mergeCell ref="G38:H38"/>
    <mergeCell ref="G39:H39"/>
    <mergeCell ref="G34:H34"/>
    <mergeCell ref="G35:H35"/>
    <mergeCell ref="G36:H36"/>
    <mergeCell ref="G31:H31"/>
    <mergeCell ref="G32:H32"/>
    <mergeCell ref="G33:H33"/>
    <mergeCell ref="G30:H30"/>
    <mergeCell ref="G28:H28"/>
    <mergeCell ref="G29:H29"/>
    <mergeCell ref="G27:H27"/>
    <mergeCell ref="G26:H26"/>
    <mergeCell ref="G25:H25"/>
    <mergeCell ref="G24:H24"/>
    <mergeCell ref="G22:H22"/>
    <mergeCell ref="G23:H23"/>
    <mergeCell ref="G21:H21"/>
    <mergeCell ref="G20:H20"/>
    <mergeCell ref="G19:H19"/>
    <mergeCell ref="G18:H18"/>
    <mergeCell ref="G16:H16"/>
    <mergeCell ref="G17:H17"/>
    <mergeCell ref="G15:H15"/>
    <mergeCell ref="G13:H13"/>
    <mergeCell ref="G14:H14"/>
    <mergeCell ref="G12:H12"/>
    <mergeCell ref="G10:H10"/>
    <mergeCell ref="G11:H11"/>
    <mergeCell ref="G8:H8"/>
    <mergeCell ref="G9:H9"/>
    <mergeCell ref="G5:H5"/>
    <mergeCell ref="G6:H6"/>
    <mergeCell ref="G7:H7"/>
    <mergeCell ref="A3:A4"/>
    <mergeCell ref="B3:B4"/>
    <mergeCell ref="C3:C4"/>
    <mergeCell ref="D3:D4"/>
    <mergeCell ref="G4:H4"/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DD4E-D819-4275-9C7D-3FCE21E842CD}">
  <dimension ref="A1:J6"/>
  <sheetViews>
    <sheetView tabSelected="1" workbookViewId="0">
      <selection activeCell="O13" sqref="O13"/>
    </sheetView>
  </sheetViews>
  <sheetFormatPr defaultRowHeight="17.25" x14ac:dyDescent="0.3"/>
  <cols>
    <col min="1" max="1" width="6.85546875" style="24" customWidth="1"/>
    <col min="2" max="2" width="61.7109375" style="24" customWidth="1"/>
    <col min="3" max="3" width="16.5703125" style="24" customWidth="1"/>
    <col min="4" max="4" width="4" style="24" customWidth="1"/>
    <col min="5" max="5" width="9.85546875" style="24" customWidth="1"/>
    <col min="6" max="6" width="13.85546875" style="24" customWidth="1"/>
    <col min="7" max="7" width="0.42578125" style="24" customWidth="1"/>
    <col min="8" max="8" width="0.7109375" style="24" customWidth="1"/>
    <col min="9" max="9" width="0.140625" style="24" customWidth="1"/>
    <col min="10" max="10" width="9.140625" style="24"/>
  </cols>
  <sheetData>
    <row r="1" spans="1:10" ht="83.25" customHeight="1" x14ac:dyDescent="0.35">
      <c r="A1" s="86" t="s">
        <v>587</v>
      </c>
      <c r="B1" s="87"/>
      <c r="C1" s="87"/>
      <c r="D1" s="87"/>
      <c r="E1" s="87"/>
      <c r="F1" s="87"/>
      <c r="G1" s="87"/>
    </row>
    <row r="2" spans="1:10" x14ac:dyDescent="0.3">
      <c r="E2" s="118" t="s">
        <v>11</v>
      </c>
      <c r="F2" s="23"/>
    </row>
    <row r="3" spans="1:10" x14ac:dyDescent="0.3">
      <c r="A3" s="37" t="s">
        <v>12</v>
      </c>
      <c r="B3" s="37" t="s">
        <v>588</v>
      </c>
      <c r="C3" s="37" t="s">
        <v>589</v>
      </c>
      <c r="D3" s="135" t="s">
        <v>16</v>
      </c>
      <c r="E3" s="136"/>
      <c r="F3" s="136"/>
      <c r="G3" s="136"/>
      <c r="H3" s="136"/>
      <c r="I3" s="137"/>
    </row>
    <row r="4" spans="1:10" ht="42" customHeight="1" x14ac:dyDescent="0.3">
      <c r="A4" s="42"/>
      <c r="B4" s="42"/>
      <c r="C4" s="42"/>
      <c r="D4" s="37" t="s">
        <v>17</v>
      </c>
      <c r="E4" s="46"/>
      <c r="F4" s="37" t="s">
        <v>18</v>
      </c>
      <c r="G4" s="45"/>
      <c r="H4" s="45"/>
      <c r="I4" s="46"/>
    </row>
    <row r="5" spans="1:10" x14ac:dyDescent="0.3">
      <c r="A5" s="29" t="s">
        <v>19</v>
      </c>
      <c r="B5" s="29" t="s">
        <v>20</v>
      </c>
      <c r="C5" s="29" t="s">
        <v>21</v>
      </c>
      <c r="D5" s="30" t="s">
        <v>22</v>
      </c>
      <c r="E5" s="27"/>
      <c r="F5" s="30" t="s">
        <v>23</v>
      </c>
      <c r="G5" s="26"/>
      <c r="H5" s="26"/>
      <c r="I5" s="27"/>
    </row>
    <row r="6" spans="1:10" s="71" customFormat="1" ht="34.5" x14ac:dyDescent="0.3">
      <c r="A6" s="65" t="s">
        <v>590</v>
      </c>
      <c r="B6" s="66" t="s">
        <v>591</v>
      </c>
      <c r="C6" s="100">
        <v>1.16415321826935E-10</v>
      </c>
      <c r="D6" s="101">
        <v>2.3283064365387004E-10</v>
      </c>
      <c r="E6" s="102"/>
      <c r="F6" s="101">
        <v>2.9103830456733697E-11</v>
      </c>
      <c r="G6" s="103"/>
      <c r="H6" s="103"/>
      <c r="I6" s="102"/>
      <c r="J6" s="70"/>
    </row>
  </sheetData>
  <mergeCells count="12">
    <mergeCell ref="D5:E5"/>
    <mergeCell ref="F5:I5"/>
    <mergeCell ref="D6:E6"/>
    <mergeCell ref="F6:I6"/>
    <mergeCell ref="A1:G1"/>
    <mergeCell ref="E2:F2"/>
    <mergeCell ref="A3:A4"/>
    <mergeCell ref="B3:B4"/>
    <mergeCell ref="C3:C4"/>
    <mergeCell ref="D3:H3"/>
    <mergeCell ref="D4:E4"/>
    <mergeCell ref="F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0A48-E66E-44C6-B1A8-A8E55EE4667E}">
  <dimension ref="A1:J105"/>
  <sheetViews>
    <sheetView workbookViewId="0">
      <selection activeCell="B9" sqref="B9"/>
    </sheetView>
  </sheetViews>
  <sheetFormatPr defaultRowHeight="17.25" x14ac:dyDescent="0.3"/>
  <cols>
    <col min="1" max="1" width="8.28515625" style="24" customWidth="1"/>
    <col min="2" max="2" width="58.28515625" style="24" customWidth="1"/>
    <col min="3" max="3" width="6.85546875" style="24" customWidth="1"/>
    <col min="4" max="4" width="17.7109375" style="24" customWidth="1"/>
    <col min="5" max="5" width="1.140625" style="24" customWidth="1"/>
    <col min="6" max="7" width="16.7109375" style="24" customWidth="1"/>
    <col min="8" max="8" width="0.7109375" style="24" customWidth="1"/>
    <col min="9" max="9" width="0" style="24" hidden="1" customWidth="1"/>
    <col min="10" max="10" width="9.140625" style="24"/>
  </cols>
  <sheetData>
    <row r="1" spans="1:10" ht="60.75" customHeight="1" x14ac:dyDescent="0.35">
      <c r="A1" s="86" t="s">
        <v>192</v>
      </c>
      <c r="B1" s="87"/>
      <c r="C1" s="87"/>
      <c r="D1" s="87"/>
      <c r="E1" s="87"/>
      <c r="F1" s="87"/>
      <c r="G1" s="87"/>
      <c r="H1" s="87"/>
    </row>
    <row r="3" spans="1:10" x14ac:dyDescent="0.3">
      <c r="F3" s="118" t="s">
        <v>11</v>
      </c>
      <c r="G3" s="23"/>
    </row>
    <row r="5" spans="1:10" ht="39" customHeight="1" x14ac:dyDescent="0.3">
      <c r="A5" s="120" t="s">
        <v>193</v>
      </c>
      <c r="B5" s="120" t="s">
        <v>194</v>
      </c>
      <c r="C5" s="121" t="s">
        <v>195</v>
      </c>
      <c r="D5" s="122" t="s">
        <v>15</v>
      </c>
      <c r="E5" s="120" t="s">
        <v>16</v>
      </c>
      <c r="F5" s="35"/>
      <c r="G5" s="35"/>
      <c r="H5" s="36"/>
    </row>
    <row r="6" spans="1:10" ht="39" customHeight="1" x14ac:dyDescent="0.3">
      <c r="A6" s="123"/>
      <c r="B6" s="123"/>
      <c r="C6" s="123"/>
      <c r="D6" s="34"/>
      <c r="E6" s="33" t="s">
        <v>17</v>
      </c>
      <c r="F6" s="36"/>
      <c r="G6" s="33" t="s">
        <v>18</v>
      </c>
      <c r="H6" s="36"/>
    </row>
    <row r="7" spans="1:10" x14ac:dyDescent="0.3">
      <c r="A7" s="28" t="s">
        <v>19</v>
      </c>
      <c r="B7" s="29" t="s">
        <v>20</v>
      </c>
      <c r="C7" s="29" t="s">
        <v>21</v>
      </c>
      <c r="D7" s="29" t="s">
        <v>22</v>
      </c>
      <c r="E7" s="119" t="s">
        <v>23</v>
      </c>
      <c r="F7" s="27"/>
      <c r="G7" s="30" t="s">
        <v>24</v>
      </c>
      <c r="H7" s="27"/>
    </row>
    <row r="8" spans="1:10" ht="34.5" x14ac:dyDescent="0.3">
      <c r="A8" s="54" t="s">
        <v>196</v>
      </c>
      <c r="B8" s="55" t="s">
        <v>197</v>
      </c>
      <c r="C8" s="54" t="s">
        <v>30</v>
      </c>
      <c r="D8" s="124">
        <f>E8+G8</f>
        <v>991466.32499999995</v>
      </c>
      <c r="E8" s="56">
        <f>E9</f>
        <v>859041.72499999998</v>
      </c>
      <c r="F8" s="57"/>
      <c r="G8" s="56">
        <f>G88+G103</f>
        <v>132424.59999999998</v>
      </c>
      <c r="H8" s="57"/>
    </row>
    <row r="9" spans="1:10" s="126" customFormat="1" ht="51.75" x14ac:dyDescent="0.3">
      <c r="A9" s="60" t="s">
        <v>198</v>
      </c>
      <c r="B9" s="61" t="s">
        <v>199</v>
      </c>
      <c r="C9" s="60" t="s">
        <v>30</v>
      </c>
      <c r="D9" s="111">
        <f>E9</f>
        <v>859041.72499999998</v>
      </c>
      <c r="E9" s="62">
        <f>E10+E15+E51+E54+E64+E72</f>
        <v>859041.72499999998</v>
      </c>
      <c r="F9" s="63"/>
      <c r="G9" s="62" t="s">
        <v>30</v>
      </c>
      <c r="H9" s="63"/>
      <c r="I9" s="125"/>
      <c r="J9" s="125"/>
    </row>
    <row r="10" spans="1:10" s="71" customFormat="1" ht="34.5" x14ac:dyDescent="0.3">
      <c r="A10" s="65" t="s">
        <v>200</v>
      </c>
      <c r="B10" s="66" t="s">
        <v>201</v>
      </c>
      <c r="C10" s="65" t="s">
        <v>30</v>
      </c>
      <c r="D10" s="112">
        <f>E10</f>
        <v>184651.88399999999</v>
      </c>
      <c r="E10" s="67">
        <f>E11</f>
        <v>184651.88399999999</v>
      </c>
      <c r="F10" s="68"/>
      <c r="G10" s="67" t="s">
        <v>30</v>
      </c>
      <c r="H10" s="68"/>
      <c r="I10" s="70"/>
      <c r="J10" s="70"/>
    </row>
    <row r="11" spans="1:10" ht="51.75" x14ac:dyDescent="0.3">
      <c r="A11" s="31" t="s">
        <v>202</v>
      </c>
      <c r="B11" s="32" t="s">
        <v>203</v>
      </c>
      <c r="C11" s="31" t="s">
        <v>30</v>
      </c>
      <c r="D11" s="72">
        <f>E11</f>
        <v>184651.88399999999</v>
      </c>
      <c r="E11" s="47">
        <f>E12+E13+E14</f>
        <v>184651.88399999999</v>
      </c>
      <c r="F11" s="48"/>
      <c r="G11" s="47" t="s">
        <v>30</v>
      </c>
      <c r="H11" s="48"/>
    </row>
    <row r="12" spans="1:10" ht="34.5" x14ac:dyDescent="0.3">
      <c r="A12" s="31" t="s">
        <v>204</v>
      </c>
      <c r="B12" s="32" t="s">
        <v>205</v>
      </c>
      <c r="C12" s="31" t="s">
        <v>204</v>
      </c>
      <c r="D12" s="72">
        <f t="shared" ref="D12:D14" si="0">E12</f>
        <v>154864.329</v>
      </c>
      <c r="E12" s="47">
        <v>154864.329</v>
      </c>
      <c r="F12" s="48"/>
      <c r="G12" s="47" t="s">
        <v>30</v>
      </c>
      <c r="H12" s="48"/>
    </row>
    <row r="13" spans="1:10" ht="34.5" x14ac:dyDescent="0.3">
      <c r="A13" s="31" t="s">
        <v>206</v>
      </c>
      <c r="B13" s="32" t="s">
        <v>207</v>
      </c>
      <c r="C13" s="31" t="s">
        <v>206</v>
      </c>
      <c r="D13" s="72">
        <f t="shared" si="0"/>
        <v>24560.62</v>
      </c>
      <c r="E13" s="47">
        <v>24560.62</v>
      </c>
      <c r="F13" s="48"/>
      <c r="G13" s="47" t="s">
        <v>30</v>
      </c>
      <c r="H13" s="48"/>
    </row>
    <row r="14" spans="1:10" x14ac:dyDescent="0.3">
      <c r="A14" s="31" t="s">
        <v>208</v>
      </c>
      <c r="B14" s="32" t="s">
        <v>209</v>
      </c>
      <c r="C14" s="31" t="s">
        <v>210</v>
      </c>
      <c r="D14" s="72">
        <f t="shared" si="0"/>
        <v>5226.9350000000004</v>
      </c>
      <c r="E14" s="47">
        <v>5226.9350000000004</v>
      </c>
      <c r="F14" s="48"/>
      <c r="G14" s="47" t="s">
        <v>30</v>
      </c>
      <c r="H14" s="48"/>
    </row>
    <row r="15" spans="1:10" s="71" customFormat="1" ht="69" x14ac:dyDescent="0.3">
      <c r="A15" s="65" t="s">
        <v>211</v>
      </c>
      <c r="B15" s="66" t="s">
        <v>212</v>
      </c>
      <c r="C15" s="65" t="s">
        <v>30</v>
      </c>
      <c r="D15" s="112">
        <f>E15</f>
        <v>137626.55500000002</v>
      </c>
      <c r="E15" s="67">
        <f>E16+E24+E28+E37+E39+E42</f>
        <v>137626.55500000002</v>
      </c>
      <c r="F15" s="68"/>
      <c r="G15" s="67" t="s">
        <v>30</v>
      </c>
      <c r="H15" s="68"/>
      <c r="I15" s="70"/>
      <c r="J15" s="70"/>
    </row>
    <row r="16" spans="1:10" ht="51.75" x14ac:dyDescent="0.3">
      <c r="A16" s="31" t="s">
        <v>213</v>
      </c>
      <c r="B16" s="32" t="s">
        <v>214</v>
      </c>
      <c r="C16" s="31" t="s">
        <v>30</v>
      </c>
      <c r="D16" s="72">
        <f>E16</f>
        <v>92164.347000000009</v>
      </c>
      <c r="E16" s="47">
        <f>E17+E18+E19+E20+E21+E22+E23</f>
        <v>92164.347000000009</v>
      </c>
      <c r="F16" s="48"/>
      <c r="G16" s="47" t="s">
        <v>30</v>
      </c>
      <c r="H16" s="48"/>
    </row>
    <row r="17" spans="1:8" ht="34.5" x14ac:dyDescent="0.3">
      <c r="A17" s="31" t="s">
        <v>215</v>
      </c>
      <c r="B17" s="32" t="s">
        <v>216</v>
      </c>
      <c r="C17" s="31" t="s">
        <v>215</v>
      </c>
      <c r="D17" s="72">
        <f t="shared" ref="D17:D23" si="1">E17</f>
        <v>160.88300000000001</v>
      </c>
      <c r="E17" s="47">
        <v>160.88300000000001</v>
      </c>
      <c r="F17" s="48"/>
      <c r="G17" s="47" t="s">
        <v>30</v>
      </c>
      <c r="H17" s="48"/>
    </row>
    <row r="18" spans="1:8" x14ac:dyDescent="0.3">
      <c r="A18" s="31" t="s">
        <v>217</v>
      </c>
      <c r="B18" s="32" t="s">
        <v>218</v>
      </c>
      <c r="C18" s="31" t="s">
        <v>217</v>
      </c>
      <c r="D18" s="72">
        <f t="shared" si="1"/>
        <v>35312.248</v>
      </c>
      <c r="E18" s="47">
        <v>35312.248</v>
      </c>
      <c r="F18" s="48"/>
      <c r="G18" s="47" t="s">
        <v>30</v>
      </c>
      <c r="H18" s="48"/>
    </row>
    <row r="19" spans="1:8" x14ac:dyDescent="0.3">
      <c r="A19" s="31" t="s">
        <v>219</v>
      </c>
      <c r="B19" s="32" t="s">
        <v>220</v>
      </c>
      <c r="C19" s="31" t="s">
        <v>219</v>
      </c>
      <c r="D19" s="72">
        <f t="shared" si="1"/>
        <v>48934.597000000002</v>
      </c>
      <c r="E19" s="47">
        <v>48934.597000000002</v>
      </c>
      <c r="F19" s="48"/>
      <c r="G19" s="47" t="s">
        <v>30</v>
      </c>
      <c r="H19" s="48"/>
    </row>
    <row r="20" spans="1:8" x14ac:dyDescent="0.3">
      <c r="A20" s="31" t="s">
        <v>221</v>
      </c>
      <c r="B20" s="32" t="s">
        <v>222</v>
      </c>
      <c r="C20" s="31" t="s">
        <v>221</v>
      </c>
      <c r="D20" s="72">
        <f t="shared" si="1"/>
        <v>2100.6190000000001</v>
      </c>
      <c r="E20" s="47">
        <v>2100.6190000000001</v>
      </c>
      <c r="F20" s="48"/>
      <c r="G20" s="47" t="s">
        <v>30</v>
      </c>
      <c r="H20" s="48"/>
    </row>
    <row r="21" spans="1:8" x14ac:dyDescent="0.3">
      <c r="A21" s="31" t="s">
        <v>223</v>
      </c>
      <c r="B21" s="32" t="s">
        <v>224</v>
      </c>
      <c r="C21" s="31" t="s">
        <v>223</v>
      </c>
      <c r="D21" s="72">
        <f t="shared" si="1"/>
        <v>406</v>
      </c>
      <c r="E21" s="47">
        <v>406</v>
      </c>
      <c r="F21" s="48"/>
      <c r="G21" s="47" t="s">
        <v>30</v>
      </c>
      <c r="H21" s="48"/>
    </row>
    <row r="22" spans="1:8" x14ac:dyDescent="0.3">
      <c r="A22" s="31" t="s">
        <v>225</v>
      </c>
      <c r="B22" s="32" t="s">
        <v>226</v>
      </c>
      <c r="C22" s="31" t="s">
        <v>225</v>
      </c>
      <c r="D22" s="72">
        <f t="shared" si="1"/>
        <v>5250</v>
      </c>
      <c r="E22" s="47">
        <v>5250</v>
      </c>
      <c r="F22" s="48"/>
      <c r="G22" s="47" t="s">
        <v>30</v>
      </c>
      <c r="H22" s="48"/>
    </row>
    <row r="23" spans="1:8" x14ac:dyDescent="0.3">
      <c r="A23" s="31" t="s">
        <v>227</v>
      </c>
      <c r="B23" s="32" t="s">
        <v>228</v>
      </c>
      <c r="C23" s="31" t="s">
        <v>227</v>
      </c>
      <c r="D23" s="72">
        <f t="shared" si="1"/>
        <v>0</v>
      </c>
      <c r="E23" s="47">
        <v>0</v>
      </c>
      <c r="F23" s="48"/>
      <c r="G23" s="47" t="s">
        <v>30</v>
      </c>
      <c r="H23" s="48"/>
    </row>
    <row r="24" spans="1:8" ht="51.75" x14ac:dyDescent="0.3">
      <c r="A24" s="31" t="s">
        <v>229</v>
      </c>
      <c r="B24" s="32" t="s">
        <v>230</v>
      </c>
      <c r="C24" s="31" t="s">
        <v>30</v>
      </c>
      <c r="D24" s="72">
        <f>E24</f>
        <v>3493.9</v>
      </c>
      <c r="E24" s="47">
        <f>E25+E26+E27</f>
        <v>3493.9</v>
      </c>
      <c r="F24" s="48"/>
      <c r="G24" s="47" t="s">
        <v>30</v>
      </c>
      <c r="H24" s="48"/>
    </row>
    <row r="25" spans="1:8" x14ac:dyDescent="0.3">
      <c r="A25" s="31" t="s">
        <v>231</v>
      </c>
      <c r="B25" s="32" t="s">
        <v>232</v>
      </c>
      <c r="C25" s="31" t="s">
        <v>231</v>
      </c>
      <c r="D25" s="72">
        <f t="shared" ref="D25:D27" si="2">E25</f>
        <v>1493.9</v>
      </c>
      <c r="E25" s="47">
        <v>1493.9</v>
      </c>
      <c r="F25" s="48"/>
      <c r="G25" s="47" t="s">
        <v>30</v>
      </c>
      <c r="H25" s="48"/>
    </row>
    <row r="26" spans="1:8" x14ac:dyDescent="0.3">
      <c r="A26" s="31" t="s">
        <v>233</v>
      </c>
      <c r="B26" s="32" t="s">
        <v>234</v>
      </c>
      <c r="C26" s="31" t="s">
        <v>233</v>
      </c>
      <c r="D26" s="72">
        <f t="shared" si="2"/>
        <v>250</v>
      </c>
      <c r="E26" s="47">
        <v>250</v>
      </c>
      <c r="F26" s="48"/>
      <c r="G26" s="47" t="s">
        <v>30</v>
      </c>
      <c r="H26" s="48"/>
    </row>
    <row r="27" spans="1:8" x14ac:dyDescent="0.3">
      <c r="A27" s="31" t="s">
        <v>235</v>
      </c>
      <c r="B27" s="32" t="s">
        <v>236</v>
      </c>
      <c r="C27" s="31" t="s">
        <v>237</v>
      </c>
      <c r="D27" s="72">
        <f t="shared" si="2"/>
        <v>1750</v>
      </c>
      <c r="E27" s="47">
        <v>1750</v>
      </c>
      <c r="F27" s="48"/>
      <c r="G27" s="47" t="s">
        <v>30</v>
      </c>
      <c r="H27" s="48"/>
    </row>
    <row r="28" spans="1:8" ht="69" x14ac:dyDescent="0.3">
      <c r="A28" s="31" t="s">
        <v>238</v>
      </c>
      <c r="B28" s="32" t="s">
        <v>239</v>
      </c>
      <c r="C28" s="31" t="s">
        <v>30</v>
      </c>
      <c r="D28" s="72">
        <f>E28</f>
        <v>12302.08</v>
      </c>
      <c r="E28" s="47">
        <f>E29+E30+E31+E32+E33+E34+E35+E36</f>
        <v>12302.08</v>
      </c>
      <c r="F28" s="48"/>
      <c r="G28" s="47" t="s">
        <v>30</v>
      </c>
      <c r="H28" s="48"/>
    </row>
    <row r="29" spans="1:8" x14ac:dyDescent="0.3">
      <c r="A29" s="31" t="s">
        <v>240</v>
      </c>
      <c r="B29" s="32" t="s">
        <v>241</v>
      </c>
      <c r="C29" s="31" t="s">
        <v>240</v>
      </c>
      <c r="D29" s="72">
        <f t="shared" ref="D29:D36" si="3">E29</f>
        <v>350</v>
      </c>
      <c r="E29" s="47">
        <v>350</v>
      </c>
      <c r="F29" s="48"/>
      <c r="G29" s="47" t="s">
        <v>30</v>
      </c>
      <c r="H29" s="48"/>
    </row>
    <row r="30" spans="1:8" x14ac:dyDescent="0.3">
      <c r="A30" s="31" t="s">
        <v>242</v>
      </c>
      <c r="B30" s="32" t="s">
        <v>243</v>
      </c>
      <c r="C30" s="31" t="s">
        <v>242</v>
      </c>
      <c r="D30" s="72">
        <f t="shared" si="3"/>
        <v>2514</v>
      </c>
      <c r="E30" s="47">
        <v>2514</v>
      </c>
      <c r="F30" s="48"/>
      <c r="G30" s="47" t="s">
        <v>30</v>
      </c>
      <c r="H30" s="48"/>
    </row>
    <row r="31" spans="1:8" ht="34.5" x14ac:dyDescent="0.3">
      <c r="A31" s="31" t="s">
        <v>244</v>
      </c>
      <c r="B31" s="32" t="s">
        <v>245</v>
      </c>
      <c r="C31" s="31" t="s">
        <v>244</v>
      </c>
      <c r="D31" s="72">
        <f t="shared" si="3"/>
        <v>606</v>
      </c>
      <c r="E31" s="47">
        <v>606</v>
      </c>
      <c r="F31" s="48"/>
      <c r="G31" s="47" t="s">
        <v>30</v>
      </c>
      <c r="H31" s="48"/>
    </row>
    <row r="32" spans="1:8" x14ac:dyDescent="0.3">
      <c r="A32" s="31" t="s">
        <v>246</v>
      </c>
      <c r="B32" s="32" t="s">
        <v>247</v>
      </c>
      <c r="C32" s="31" t="s">
        <v>246</v>
      </c>
      <c r="D32" s="72">
        <f t="shared" si="3"/>
        <v>1903.08</v>
      </c>
      <c r="E32" s="47">
        <v>1903.08</v>
      </c>
      <c r="F32" s="48"/>
      <c r="G32" s="47" t="s">
        <v>30</v>
      </c>
      <c r="H32" s="48"/>
    </row>
    <row r="33" spans="1:8" x14ac:dyDescent="0.3">
      <c r="A33" s="31" t="s">
        <v>248</v>
      </c>
      <c r="B33" s="32" t="s">
        <v>249</v>
      </c>
      <c r="C33" s="31" t="s">
        <v>248</v>
      </c>
      <c r="D33" s="72">
        <f t="shared" si="3"/>
        <v>1495</v>
      </c>
      <c r="E33" s="47">
        <v>1495</v>
      </c>
      <c r="F33" s="48"/>
      <c r="G33" s="47" t="s">
        <v>30</v>
      </c>
      <c r="H33" s="48"/>
    </row>
    <row r="34" spans="1:8" x14ac:dyDescent="0.3">
      <c r="A34" s="31" t="s">
        <v>250</v>
      </c>
      <c r="B34" s="32" t="s">
        <v>251</v>
      </c>
      <c r="C34" s="31" t="s">
        <v>250</v>
      </c>
      <c r="D34" s="72">
        <f t="shared" si="3"/>
        <v>434</v>
      </c>
      <c r="E34" s="47">
        <v>434</v>
      </c>
      <c r="F34" s="48"/>
      <c r="G34" s="47" t="s">
        <v>30</v>
      </c>
      <c r="H34" s="48"/>
    </row>
    <row r="35" spans="1:8" x14ac:dyDescent="0.3">
      <c r="A35" s="31" t="s">
        <v>252</v>
      </c>
      <c r="B35" s="32" t="s">
        <v>253</v>
      </c>
      <c r="C35" s="31" t="s">
        <v>252</v>
      </c>
      <c r="D35" s="72">
        <f t="shared" si="3"/>
        <v>1500</v>
      </c>
      <c r="E35" s="47">
        <v>1500</v>
      </c>
      <c r="F35" s="48"/>
      <c r="G35" s="47" t="s">
        <v>30</v>
      </c>
      <c r="H35" s="48"/>
    </row>
    <row r="36" spans="1:8" x14ac:dyDescent="0.3">
      <c r="A36" s="31" t="s">
        <v>254</v>
      </c>
      <c r="B36" s="32" t="s">
        <v>255</v>
      </c>
      <c r="C36" s="31" t="s">
        <v>256</v>
      </c>
      <c r="D36" s="72">
        <f t="shared" si="3"/>
        <v>3500</v>
      </c>
      <c r="E36" s="47">
        <v>3500</v>
      </c>
      <c r="F36" s="48"/>
      <c r="G36" s="47" t="s">
        <v>30</v>
      </c>
      <c r="H36" s="48"/>
    </row>
    <row r="37" spans="1:8" ht="34.5" x14ac:dyDescent="0.3">
      <c r="A37" s="31" t="s">
        <v>257</v>
      </c>
      <c r="B37" s="32" t="s">
        <v>258</v>
      </c>
      <c r="C37" s="31" t="s">
        <v>30</v>
      </c>
      <c r="D37" s="72">
        <f>E37</f>
        <v>3497.0239999999999</v>
      </c>
      <c r="E37" s="47">
        <f>E38</f>
        <v>3497.0239999999999</v>
      </c>
      <c r="F37" s="48"/>
      <c r="G37" s="47" t="s">
        <v>30</v>
      </c>
      <c r="H37" s="48"/>
    </row>
    <row r="38" spans="1:8" x14ac:dyDescent="0.3">
      <c r="A38" s="31" t="s">
        <v>259</v>
      </c>
      <c r="B38" s="32" t="s">
        <v>260</v>
      </c>
      <c r="C38" s="31" t="s">
        <v>259</v>
      </c>
      <c r="D38" s="72">
        <f>E38</f>
        <v>3497.0239999999999</v>
      </c>
      <c r="E38" s="47">
        <v>3497.0239999999999</v>
      </c>
      <c r="F38" s="48"/>
      <c r="G38" s="47" t="s">
        <v>30</v>
      </c>
      <c r="H38" s="48"/>
    </row>
    <row r="39" spans="1:8" ht="51.75" x14ac:dyDescent="0.3">
      <c r="A39" s="31" t="s">
        <v>261</v>
      </c>
      <c r="B39" s="32" t="s">
        <v>262</v>
      </c>
      <c r="C39" s="31" t="s">
        <v>30</v>
      </c>
      <c r="D39" s="72">
        <f>E39</f>
        <v>12370.191000000001</v>
      </c>
      <c r="E39" s="47">
        <f>E40+E41</f>
        <v>12370.191000000001</v>
      </c>
      <c r="F39" s="48"/>
      <c r="G39" s="47" t="s">
        <v>30</v>
      </c>
      <c r="H39" s="48"/>
    </row>
    <row r="40" spans="1:8" ht="34.5" x14ac:dyDescent="0.3">
      <c r="A40" s="31" t="s">
        <v>263</v>
      </c>
      <c r="B40" s="32" t="s">
        <v>264</v>
      </c>
      <c r="C40" s="31" t="s">
        <v>263</v>
      </c>
      <c r="D40" s="72">
        <f t="shared" ref="D40:D41" si="4">E40</f>
        <v>3724.491</v>
      </c>
      <c r="E40" s="47">
        <v>3724.491</v>
      </c>
      <c r="F40" s="48"/>
      <c r="G40" s="47" t="s">
        <v>30</v>
      </c>
      <c r="H40" s="48"/>
    </row>
    <row r="41" spans="1:8" ht="34.5" x14ac:dyDescent="0.3">
      <c r="A41" s="31" t="s">
        <v>265</v>
      </c>
      <c r="B41" s="32" t="s">
        <v>266</v>
      </c>
      <c r="C41" s="31" t="s">
        <v>265</v>
      </c>
      <c r="D41" s="72">
        <f t="shared" si="4"/>
        <v>8645.7000000000007</v>
      </c>
      <c r="E41" s="47">
        <v>8645.7000000000007</v>
      </c>
      <c r="F41" s="48"/>
      <c r="G41" s="47" t="s">
        <v>30</v>
      </c>
      <c r="H41" s="48"/>
    </row>
    <row r="42" spans="1:8" ht="51.75" x14ac:dyDescent="0.3">
      <c r="A42" s="31" t="s">
        <v>267</v>
      </c>
      <c r="B42" s="32" t="s">
        <v>268</v>
      </c>
      <c r="C42" s="31" t="s">
        <v>30</v>
      </c>
      <c r="D42" s="72">
        <f>E42</f>
        <v>13799.013000000001</v>
      </c>
      <c r="E42" s="47">
        <f>E43+E44+E45+E46+E47+E48+E49+E50</f>
        <v>13799.013000000001</v>
      </c>
      <c r="F42" s="48"/>
      <c r="G42" s="47" t="s">
        <v>30</v>
      </c>
      <c r="H42" s="48"/>
    </row>
    <row r="43" spans="1:8" x14ac:dyDescent="0.3">
      <c r="A43" s="31" t="s">
        <v>269</v>
      </c>
      <c r="B43" s="32" t="s">
        <v>270</v>
      </c>
      <c r="C43" s="31" t="s">
        <v>269</v>
      </c>
      <c r="D43" s="72">
        <f t="shared" ref="D43:D50" si="5">E43</f>
        <v>1938.925</v>
      </c>
      <c r="E43" s="47">
        <v>1938.925</v>
      </c>
      <c r="F43" s="48"/>
      <c r="G43" s="47" t="s">
        <v>30</v>
      </c>
      <c r="H43" s="48"/>
    </row>
    <row r="44" spans="1:8" x14ac:dyDescent="0.3">
      <c r="A44" s="31" t="s">
        <v>271</v>
      </c>
      <c r="B44" s="32" t="s">
        <v>272</v>
      </c>
      <c r="C44" s="31" t="s">
        <v>271</v>
      </c>
      <c r="D44" s="72">
        <f t="shared" si="5"/>
        <v>150</v>
      </c>
      <c r="E44" s="47">
        <v>150</v>
      </c>
      <c r="F44" s="48"/>
      <c r="G44" s="47" t="s">
        <v>30</v>
      </c>
      <c r="H44" s="48"/>
    </row>
    <row r="45" spans="1:8" ht="34.5" x14ac:dyDescent="0.3">
      <c r="A45" s="31" t="s">
        <v>273</v>
      </c>
      <c r="B45" s="32" t="s">
        <v>274</v>
      </c>
      <c r="C45" s="31" t="s">
        <v>273</v>
      </c>
      <c r="D45" s="72">
        <f t="shared" si="5"/>
        <v>0</v>
      </c>
      <c r="E45" s="47">
        <v>0</v>
      </c>
      <c r="F45" s="48"/>
      <c r="G45" s="47" t="s">
        <v>30</v>
      </c>
      <c r="H45" s="48"/>
    </row>
    <row r="46" spans="1:8" x14ac:dyDescent="0.3">
      <c r="A46" s="31" t="s">
        <v>275</v>
      </c>
      <c r="B46" s="32" t="s">
        <v>276</v>
      </c>
      <c r="C46" s="31" t="s">
        <v>275</v>
      </c>
      <c r="D46" s="72">
        <f t="shared" si="5"/>
        <v>4368.8</v>
      </c>
      <c r="E46" s="47">
        <v>4368.8</v>
      </c>
      <c r="F46" s="48"/>
      <c r="G46" s="47" t="s">
        <v>30</v>
      </c>
      <c r="H46" s="48"/>
    </row>
    <row r="47" spans="1:8" ht="34.5" x14ac:dyDescent="0.3">
      <c r="A47" s="31" t="s">
        <v>277</v>
      </c>
      <c r="B47" s="32" t="s">
        <v>278</v>
      </c>
      <c r="C47" s="31" t="s">
        <v>277</v>
      </c>
      <c r="D47" s="72">
        <f t="shared" si="5"/>
        <v>0</v>
      </c>
      <c r="E47" s="47">
        <v>0</v>
      </c>
      <c r="F47" s="48"/>
      <c r="G47" s="47" t="s">
        <v>30</v>
      </c>
      <c r="H47" s="48"/>
    </row>
    <row r="48" spans="1:8" x14ac:dyDescent="0.3">
      <c r="A48" s="31" t="s">
        <v>279</v>
      </c>
      <c r="B48" s="32" t="s">
        <v>280</v>
      </c>
      <c r="C48" s="31" t="s">
        <v>279</v>
      </c>
      <c r="D48" s="72">
        <f t="shared" si="5"/>
        <v>362.41800000000001</v>
      </c>
      <c r="E48" s="47">
        <v>362.41800000000001</v>
      </c>
      <c r="F48" s="48"/>
      <c r="G48" s="47" t="s">
        <v>30</v>
      </c>
      <c r="H48" s="48"/>
    </row>
    <row r="49" spans="1:10" x14ac:dyDescent="0.3">
      <c r="A49" s="31" t="s">
        <v>281</v>
      </c>
      <c r="B49" s="32" t="s">
        <v>282</v>
      </c>
      <c r="C49" s="31" t="s">
        <v>281</v>
      </c>
      <c r="D49" s="72">
        <f t="shared" si="5"/>
        <v>1935.441</v>
      </c>
      <c r="E49" s="47">
        <v>1935.441</v>
      </c>
      <c r="F49" s="48"/>
      <c r="G49" s="47" t="s">
        <v>30</v>
      </c>
      <c r="H49" s="48"/>
    </row>
    <row r="50" spans="1:10" x14ac:dyDescent="0.3">
      <c r="A50" s="31" t="s">
        <v>283</v>
      </c>
      <c r="B50" s="32" t="s">
        <v>284</v>
      </c>
      <c r="C50" s="31" t="s">
        <v>285</v>
      </c>
      <c r="D50" s="72">
        <f t="shared" si="5"/>
        <v>5043.4290000000001</v>
      </c>
      <c r="E50" s="47">
        <v>5043.4290000000001</v>
      </c>
      <c r="F50" s="48"/>
      <c r="G50" s="47" t="s">
        <v>30</v>
      </c>
      <c r="H50" s="48"/>
    </row>
    <row r="51" spans="1:10" s="71" customFormat="1" ht="34.5" x14ac:dyDescent="0.3">
      <c r="A51" s="65" t="s">
        <v>287</v>
      </c>
      <c r="B51" s="66" t="s">
        <v>288</v>
      </c>
      <c r="C51" s="65" t="s">
        <v>30</v>
      </c>
      <c r="D51" s="112">
        <f>E51</f>
        <v>72465.316999999995</v>
      </c>
      <c r="E51" s="67">
        <f>E52</f>
        <v>72465.316999999995</v>
      </c>
      <c r="F51" s="68"/>
      <c r="G51" s="67" t="s">
        <v>30</v>
      </c>
      <c r="H51" s="68"/>
      <c r="I51" s="70"/>
      <c r="J51" s="70"/>
    </row>
    <row r="52" spans="1:10" ht="51.75" x14ac:dyDescent="0.3">
      <c r="A52" s="31" t="s">
        <v>289</v>
      </c>
      <c r="B52" s="32" t="s">
        <v>290</v>
      </c>
      <c r="C52" s="31" t="s">
        <v>291</v>
      </c>
      <c r="D52" s="72">
        <f>E52</f>
        <v>72465.316999999995</v>
      </c>
      <c r="E52" s="47">
        <f>E53</f>
        <v>72465.316999999995</v>
      </c>
      <c r="F52" s="48"/>
      <c r="G52" s="47">
        <v>0</v>
      </c>
      <c r="H52" s="48"/>
    </row>
    <row r="53" spans="1:10" ht="34.5" x14ac:dyDescent="0.3">
      <c r="A53" s="31" t="s">
        <v>286</v>
      </c>
      <c r="B53" s="32" t="s">
        <v>292</v>
      </c>
      <c r="C53" s="31" t="s">
        <v>291</v>
      </c>
      <c r="D53" s="72">
        <f>E53</f>
        <v>72465.316999999995</v>
      </c>
      <c r="E53" s="47">
        <v>72465.316999999995</v>
      </c>
      <c r="F53" s="48"/>
      <c r="G53" s="47" t="s">
        <v>30</v>
      </c>
      <c r="H53" s="48"/>
    </row>
    <row r="54" spans="1:10" s="71" customFormat="1" ht="34.5" x14ac:dyDescent="0.3">
      <c r="A54" s="65" t="s">
        <v>293</v>
      </c>
      <c r="B54" s="66" t="s">
        <v>294</v>
      </c>
      <c r="C54" s="65" t="s">
        <v>30</v>
      </c>
      <c r="D54" s="112">
        <f>E54</f>
        <v>376517.31900000002</v>
      </c>
      <c r="E54" s="67">
        <f>E55+E60</f>
        <v>376517.31900000002</v>
      </c>
      <c r="F54" s="68"/>
      <c r="G54" s="67" t="s">
        <v>30</v>
      </c>
      <c r="H54" s="68"/>
      <c r="I54" s="70"/>
      <c r="J54" s="70"/>
    </row>
    <row r="55" spans="1:10" ht="51.75" x14ac:dyDescent="0.3">
      <c r="A55" s="31" t="s">
        <v>295</v>
      </c>
      <c r="B55" s="32" t="s">
        <v>296</v>
      </c>
      <c r="C55" s="31" t="s">
        <v>30</v>
      </c>
      <c r="D55" s="72">
        <f>E55</f>
        <v>357455.94400000002</v>
      </c>
      <c r="E55" s="47">
        <f>E56+E57+E58</f>
        <v>357455.94400000002</v>
      </c>
      <c r="F55" s="48"/>
      <c r="G55" s="47" t="s">
        <v>30</v>
      </c>
      <c r="H55" s="48"/>
    </row>
    <row r="56" spans="1:10" ht="51.75" x14ac:dyDescent="0.3">
      <c r="A56" s="31" t="s">
        <v>297</v>
      </c>
      <c r="B56" s="32" t="s">
        <v>298</v>
      </c>
      <c r="C56" s="31" t="s">
        <v>299</v>
      </c>
      <c r="D56" s="72">
        <f t="shared" ref="D56:D58" si="6">E56</f>
        <v>340383.24400000001</v>
      </c>
      <c r="E56" s="47">
        <v>340383.24400000001</v>
      </c>
      <c r="F56" s="48"/>
      <c r="G56" s="47" t="s">
        <v>30</v>
      </c>
      <c r="H56" s="48"/>
    </row>
    <row r="57" spans="1:10" ht="51.75" x14ac:dyDescent="0.3">
      <c r="A57" s="31" t="s">
        <v>300</v>
      </c>
      <c r="B57" s="32" t="s">
        <v>301</v>
      </c>
      <c r="C57" s="31" t="s">
        <v>302</v>
      </c>
      <c r="D57" s="72">
        <f t="shared" si="6"/>
        <v>0</v>
      </c>
      <c r="E57" s="47">
        <v>0</v>
      </c>
      <c r="F57" s="48"/>
      <c r="G57" s="47" t="s">
        <v>30</v>
      </c>
      <c r="H57" s="48"/>
    </row>
    <row r="58" spans="1:10" ht="34.5" x14ac:dyDescent="0.3">
      <c r="A58" s="31" t="s">
        <v>303</v>
      </c>
      <c r="B58" s="32" t="s">
        <v>304</v>
      </c>
      <c r="C58" s="31" t="s">
        <v>305</v>
      </c>
      <c r="D58" s="72">
        <f t="shared" si="6"/>
        <v>17072.7</v>
      </c>
      <c r="E58" s="47">
        <v>17072.7</v>
      </c>
      <c r="F58" s="48"/>
      <c r="G58" s="47" t="s">
        <v>30</v>
      </c>
      <c r="H58" s="48"/>
    </row>
    <row r="59" spans="1:10" ht="34.5" x14ac:dyDescent="0.3">
      <c r="A59" s="31" t="s">
        <v>306</v>
      </c>
      <c r="B59" s="32" t="s">
        <v>307</v>
      </c>
      <c r="C59" s="31" t="s">
        <v>30</v>
      </c>
      <c r="D59" s="72">
        <v>0</v>
      </c>
      <c r="E59" s="47">
        <v>0</v>
      </c>
      <c r="F59" s="48"/>
      <c r="G59" s="47">
        <v>0</v>
      </c>
      <c r="H59" s="48"/>
    </row>
    <row r="60" spans="1:10" ht="51.75" x14ac:dyDescent="0.3">
      <c r="A60" s="31" t="s">
        <v>309</v>
      </c>
      <c r="B60" s="32" t="s">
        <v>310</v>
      </c>
      <c r="C60" s="31" t="s">
        <v>30</v>
      </c>
      <c r="D60" s="72">
        <f>E60</f>
        <v>19061.375</v>
      </c>
      <c r="E60" s="47">
        <f>E61+E62+E63</f>
        <v>19061.375</v>
      </c>
      <c r="F60" s="48"/>
      <c r="G60" s="47" t="s">
        <v>30</v>
      </c>
      <c r="H60" s="48"/>
    </row>
    <row r="61" spans="1:10" ht="51.75" x14ac:dyDescent="0.3">
      <c r="A61" s="31" t="s">
        <v>311</v>
      </c>
      <c r="B61" s="32" t="s">
        <v>312</v>
      </c>
      <c r="C61" s="31" t="s">
        <v>313</v>
      </c>
      <c r="D61" s="72">
        <f t="shared" ref="D61:D63" si="7">E61</f>
        <v>0</v>
      </c>
      <c r="E61" s="47">
        <v>0</v>
      </c>
      <c r="F61" s="48"/>
      <c r="G61" s="47" t="s">
        <v>30</v>
      </c>
      <c r="H61" s="48"/>
    </row>
    <row r="62" spans="1:10" ht="51.75" x14ac:dyDescent="0.3">
      <c r="A62" s="31" t="s">
        <v>314</v>
      </c>
      <c r="B62" s="32" t="s">
        <v>315</v>
      </c>
      <c r="C62" s="31" t="s">
        <v>316</v>
      </c>
      <c r="D62" s="72">
        <f t="shared" si="7"/>
        <v>0</v>
      </c>
      <c r="E62" s="47">
        <v>0</v>
      </c>
      <c r="F62" s="48"/>
      <c r="G62" s="47" t="s">
        <v>30</v>
      </c>
      <c r="H62" s="48"/>
    </row>
    <row r="63" spans="1:10" ht="34.5" x14ac:dyDescent="0.3">
      <c r="A63" s="31" t="s">
        <v>317</v>
      </c>
      <c r="B63" s="32" t="s">
        <v>318</v>
      </c>
      <c r="C63" s="31" t="s">
        <v>319</v>
      </c>
      <c r="D63" s="72">
        <f t="shared" si="7"/>
        <v>19061.375</v>
      </c>
      <c r="E63" s="47">
        <v>19061.375</v>
      </c>
      <c r="F63" s="48"/>
      <c r="G63" s="47" t="s">
        <v>30</v>
      </c>
      <c r="H63" s="48"/>
    </row>
    <row r="64" spans="1:10" s="134" customFormat="1" ht="51.75" x14ac:dyDescent="0.3">
      <c r="A64" s="128" t="s">
        <v>320</v>
      </c>
      <c r="B64" s="129" t="s">
        <v>321</v>
      </c>
      <c r="C64" s="128" t="s">
        <v>30</v>
      </c>
      <c r="D64" s="130">
        <f>E64</f>
        <v>17156.555</v>
      </c>
      <c r="E64" s="131">
        <f>E65+E70</f>
        <v>17156.555</v>
      </c>
      <c r="F64" s="132"/>
      <c r="G64" s="131" t="s">
        <v>30</v>
      </c>
      <c r="H64" s="132"/>
      <c r="I64" s="133"/>
      <c r="J64" s="133"/>
    </row>
    <row r="65" spans="1:8" ht="69" x14ac:dyDescent="0.3">
      <c r="A65" s="31" t="s">
        <v>324</v>
      </c>
      <c r="B65" s="32" t="s">
        <v>325</v>
      </c>
      <c r="C65" s="31" t="s">
        <v>30</v>
      </c>
      <c r="D65" s="72">
        <f>E65</f>
        <v>17156.555</v>
      </c>
      <c r="E65" s="47">
        <f>E66+E67+E68+E69</f>
        <v>17156.555</v>
      </c>
      <c r="F65" s="48"/>
      <c r="G65" s="47" t="s">
        <v>30</v>
      </c>
      <c r="H65" s="48"/>
    </row>
    <row r="66" spans="1:8" x14ac:dyDescent="0.3">
      <c r="A66" s="31" t="s">
        <v>326</v>
      </c>
      <c r="B66" s="32" t="s">
        <v>327</v>
      </c>
      <c r="C66" s="31" t="s">
        <v>328</v>
      </c>
      <c r="D66" s="72">
        <f t="shared" ref="D66:D71" si="8">E66</f>
        <v>0</v>
      </c>
      <c r="E66" s="47">
        <v>0</v>
      </c>
      <c r="F66" s="48"/>
      <c r="G66" s="47" t="s">
        <v>30</v>
      </c>
      <c r="H66" s="48"/>
    </row>
    <row r="67" spans="1:8" ht="34.5" x14ac:dyDescent="0.3">
      <c r="A67" s="31" t="s">
        <v>308</v>
      </c>
      <c r="B67" s="32" t="s">
        <v>329</v>
      </c>
      <c r="C67" s="31" t="s">
        <v>330</v>
      </c>
      <c r="D67" s="72">
        <f t="shared" si="8"/>
        <v>650</v>
      </c>
      <c r="E67" s="47">
        <v>650</v>
      </c>
      <c r="F67" s="48"/>
      <c r="G67" s="47" t="s">
        <v>30</v>
      </c>
      <c r="H67" s="48"/>
    </row>
    <row r="68" spans="1:8" x14ac:dyDescent="0.3">
      <c r="A68" s="31" t="s">
        <v>331</v>
      </c>
      <c r="B68" s="32" t="s">
        <v>332</v>
      </c>
      <c r="C68" s="31" t="s">
        <v>333</v>
      </c>
      <c r="D68" s="72">
        <f t="shared" si="8"/>
        <v>0</v>
      </c>
      <c r="E68" s="47">
        <v>0</v>
      </c>
      <c r="F68" s="48"/>
      <c r="G68" s="47" t="s">
        <v>30</v>
      </c>
      <c r="H68" s="48"/>
    </row>
    <row r="69" spans="1:8" x14ac:dyDescent="0.3">
      <c r="A69" s="31" t="s">
        <v>334</v>
      </c>
      <c r="B69" s="32" t="s">
        <v>335</v>
      </c>
      <c r="C69" s="31" t="s">
        <v>336</v>
      </c>
      <c r="D69" s="72">
        <f t="shared" si="8"/>
        <v>16506.555</v>
      </c>
      <c r="E69" s="47">
        <v>16506.555</v>
      </c>
      <c r="F69" s="48"/>
      <c r="G69" s="47" t="s">
        <v>30</v>
      </c>
      <c r="H69" s="48"/>
    </row>
    <row r="70" spans="1:8" x14ac:dyDescent="0.3">
      <c r="A70" s="31" t="s">
        <v>337</v>
      </c>
      <c r="B70" s="32" t="s">
        <v>338</v>
      </c>
      <c r="C70" s="31" t="s">
        <v>30</v>
      </c>
      <c r="D70" s="72">
        <f t="shared" si="8"/>
        <v>0</v>
      </c>
      <c r="E70" s="47">
        <v>0</v>
      </c>
      <c r="F70" s="48"/>
      <c r="G70" s="47" t="s">
        <v>30</v>
      </c>
      <c r="H70" s="48"/>
    </row>
    <row r="71" spans="1:8" x14ac:dyDescent="0.3">
      <c r="A71" s="31" t="s">
        <v>339</v>
      </c>
      <c r="B71" s="32" t="s">
        <v>340</v>
      </c>
      <c r="C71" s="31" t="s">
        <v>341</v>
      </c>
      <c r="D71" s="72">
        <f t="shared" si="8"/>
        <v>0</v>
      </c>
      <c r="E71" s="47">
        <v>0</v>
      </c>
      <c r="F71" s="48"/>
      <c r="G71" s="47" t="s">
        <v>30</v>
      </c>
      <c r="H71" s="48"/>
    </row>
    <row r="72" spans="1:8" ht="51.75" x14ac:dyDescent="0.3">
      <c r="A72" s="128" t="s">
        <v>342</v>
      </c>
      <c r="B72" s="129" t="s">
        <v>343</v>
      </c>
      <c r="C72" s="128" t="s">
        <v>30</v>
      </c>
      <c r="D72" s="130">
        <f>E72</f>
        <v>70624.095000000001</v>
      </c>
      <c r="E72" s="131">
        <f>E73+E76+E80+E82+E84</f>
        <v>70624.095000000001</v>
      </c>
      <c r="F72" s="132"/>
      <c r="G72" s="131" t="s">
        <v>30</v>
      </c>
      <c r="H72" s="132"/>
    </row>
    <row r="73" spans="1:8" ht="69" x14ac:dyDescent="0.3">
      <c r="A73" s="31" t="s">
        <v>344</v>
      </c>
      <c r="B73" s="32" t="s">
        <v>345</v>
      </c>
      <c r="C73" s="31" t="s">
        <v>30</v>
      </c>
      <c r="D73" s="72">
        <f>E73</f>
        <v>300</v>
      </c>
      <c r="E73" s="47">
        <f>E74+E75</f>
        <v>300</v>
      </c>
      <c r="F73" s="48"/>
      <c r="G73" s="47" t="s">
        <v>30</v>
      </c>
      <c r="H73" s="48"/>
    </row>
    <row r="74" spans="1:8" ht="51.75" x14ac:dyDescent="0.3">
      <c r="A74" s="31" t="s">
        <v>322</v>
      </c>
      <c r="B74" s="32" t="s">
        <v>346</v>
      </c>
      <c r="C74" s="31" t="s">
        <v>347</v>
      </c>
      <c r="D74" s="72">
        <f t="shared" ref="D74:D75" si="9">E74</f>
        <v>0</v>
      </c>
      <c r="E74" s="47">
        <v>0</v>
      </c>
      <c r="F74" s="48"/>
      <c r="G74" s="47" t="s">
        <v>30</v>
      </c>
      <c r="H74" s="48"/>
    </row>
    <row r="75" spans="1:8" ht="34.5" x14ac:dyDescent="0.3">
      <c r="A75" s="31" t="s">
        <v>323</v>
      </c>
      <c r="B75" s="32" t="s">
        <v>348</v>
      </c>
      <c r="C75" s="31" t="s">
        <v>349</v>
      </c>
      <c r="D75" s="72">
        <f t="shared" si="9"/>
        <v>300</v>
      </c>
      <c r="E75" s="47">
        <v>300</v>
      </c>
      <c r="F75" s="48"/>
      <c r="G75" s="47" t="s">
        <v>30</v>
      </c>
      <c r="H75" s="48"/>
    </row>
    <row r="76" spans="1:8" x14ac:dyDescent="0.3">
      <c r="A76" s="31" t="s">
        <v>350</v>
      </c>
      <c r="B76" s="32" t="s">
        <v>351</v>
      </c>
      <c r="C76" s="31" t="s">
        <v>30</v>
      </c>
      <c r="D76" s="72">
        <f>E76</f>
        <v>1387.8779999999999</v>
      </c>
      <c r="E76" s="47">
        <f>E77+E78+E79</f>
        <v>1387.8779999999999</v>
      </c>
      <c r="F76" s="48"/>
      <c r="G76" s="47" t="s">
        <v>30</v>
      </c>
      <c r="H76" s="48"/>
    </row>
    <row r="77" spans="1:8" x14ac:dyDescent="0.3">
      <c r="A77" s="31" t="s">
        <v>352</v>
      </c>
      <c r="B77" s="32" t="s">
        <v>353</v>
      </c>
      <c r="C77" s="31" t="s">
        <v>354</v>
      </c>
      <c r="D77" s="72">
        <f t="shared" ref="D77:D79" si="10">E77</f>
        <v>0</v>
      </c>
      <c r="E77" s="47">
        <v>0</v>
      </c>
      <c r="F77" s="48"/>
      <c r="G77" s="47" t="s">
        <v>30</v>
      </c>
      <c r="H77" s="48"/>
    </row>
    <row r="78" spans="1:8" x14ac:dyDescent="0.3">
      <c r="A78" s="31" t="s">
        <v>355</v>
      </c>
      <c r="B78" s="32" t="s">
        <v>356</v>
      </c>
      <c r="C78" s="31" t="s">
        <v>357</v>
      </c>
      <c r="D78" s="72">
        <f t="shared" si="10"/>
        <v>170</v>
      </c>
      <c r="E78" s="47">
        <v>170</v>
      </c>
      <c r="F78" s="48"/>
      <c r="G78" s="47" t="s">
        <v>30</v>
      </c>
      <c r="H78" s="48"/>
    </row>
    <row r="79" spans="1:8" x14ac:dyDescent="0.3">
      <c r="A79" s="31" t="s">
        <v>358</v>
      </c>
      <c r="B79" s="32" t="s">
        <v>359</v>
      </c>
      <c r="C79" s="31" t="s">
        <v>360</v>
      </c>
      <c r="D79" s="72">
        <f t="shared" si="10"/>
        <v>1217.8779999999999</v>
      </c>
      <c r="E79" s="47">
        <v>1217.8779999999999</v>
      </c>
      <c r="F79" s="48"/>
      <c r="G79" s="47" t="s">
        <v>30</v>
      </c>
      <c r="H79" s="48"/>
    </row>
    <row r="80" spans="1:8" ht="69" x14ac:dyDescent="0.3">
      <c r="A80" s="31" t="s">
        <v>361</v>
      </c>
      <c r="B80" s="32" t="s">
        <v>362</v>
      </c>
      <c r="C80" s="31" t="s">
        <v>30</v>
      </c>
      <c r="D80" s="72">
        <f>D81</f>
        <v>1125</v>
      </c>
      <c r="E80" s="47">
        <f>E81</f>
        <v>1125</v>
      </c>
      <c r="F80" s="48"/>
      <c r="G80" s="47" t="s">
        <v>30</v>
      </c>
      <c r="H80" s="48"/>
    </row>
    <row r="81" spans="1:10" ht="34.5" x14ac:dyDescent="0.3">
      <c r="A81" s="31" t="s">
        <v>341</v>
      </c>
      <c r="B81" s="32" t="s">
        <v>363</v>
      </c>
      <c r="C81" s="31" t="s">
        <v>364</v>
      </c>
      <c r="D81" s="72">
        <v>1125</v>
      </c>
      <c r="E81" s="47">
        <v>1125</v>
      </c>
      <c r="F81" s="48"/>
      <c r="G81" s="47" t="s">
        <v>30</v>
      </c>
      <c r="H81" s="48"/>
    </row>
    <row r="82" spans="1:10" x14ac:dyDescent="0.3">
      <c r="A82" s="31" t="s">
        <v>365</v>
      </c>
      <c r="B82" s="32" t="s">
        <v>366</v>
      </c>
      <c r="C82" s="31" t="s">
        <v>30</v>
      </c>
      <c r="D82" s="72">
        <f>D83</f>
        <v>12000</v>
      </c>
      <c r="E82" s="47">
        <f>E83</f>
        <v>12000</v>
      </c>
      <c r="F82" s="48"/>
      <c r="G82" s="47" t="s">
        <v>30</v>
      </c>
      <c r="H82" s="48"/>
    </row>
    <row r="83" spans="1:10" x14ac:dyDescent="0.3">
      <c r="A83" s="31" t="s">
        <v>367</v>
      </c>
      <c r="B83" s="32" t="s">
        <v>368</v>
      </c>
      <c r="C83" s="31" t="s">
        <v>369</v>
      </c>
      <c r="D83" s="72">
        <v>12000</v>
      </c>
      <c r="E83" s="47">
        <v>12000</v>
      </c>
      <c r="F83" s="48"/>
      <c r="G83" s="47" t="s">
        <v>30</v>
      </c>
      <c r="H83" s="48"/>
    </row>
    <row r="84" spans="1:10" x14ac:dyDescent="0.3">
      <c r="A84" s="31" t="s">
        <v>370</v>
      </c>
      <c r="B84" s="32" t="s">
        <v>371</v>
      </c>
      <c r="C84" s="31" t="s">
        <v>30</v>
      </c>
      <c r="D84" s="72">
        <f>E84</f>
        <v>55811.216999999997</v>
      </c>
      <c r="E84" s="47">
        <f>E85+E86</f>
        <v>55811.216999999997</v>
      </c>
      <c r="F84" s="48"/>
      <c r="G84" s="47">
        <v>0</v>
      </c>
      <c r="H84" s="48"/>
    </row>
    <row r="85" spans="1:10" x14ac:dyDescent="0.3">
      <c r="A85" s="31" t="s">
        <v>372</v>
      </c>
      <c r="B85" s="32" t="s">
        <v>373</v>
      </c>
      <c r="C85" s="31" t="s">
        <v>374</v>
      </c>
      <c r="D85" s="72">
        <f t="shared" ref="D85:D86" si="11">E85</f>
        <v>0</v>
      </c>
      <c r="E85" s="47">
        <v>0</v>
      </c>
      <c r="F85" s="48"/>
      <c r="G85" s="47" t="s">
        <v>30</v>
      </c>
      <c r="H85" s="48"/>
    </row>
    <row r="86" spans="1:10" x14ac:dyDescent="0.3">
      <c r="A86" s="31" t="s">
        <v>375</v>
      </c>
      <c r="B86" s="32" t="s">
        <v>376</v>
      </c>
      <c r="C86" s="31" t="s">
        <v>374</v>
      </c>
      <c r="D86" s="72">
        <f t="shared" si="11"/>
        <v>55811.216999999997</v>
      </c>
      <c r="E86" s="47">
        <v>55811.216999999997</v>
      </c>
      <c r="F86" s="48"/>
      <c r="G86" s="47" t="s">
        <v>30</v>
      </c>
      <c r="H86" s="48"/>
    </row>
    <row r="87" spans="1:10" ht="51.75" x14ac:dyDescent="0.3">
      <c r="A87" s="31" t="s">
        <v>377</v>
      </c>
      <c r="B87" s="32" t="s">
        <v>378</v>
      </c>
      <c r="C87" s="31" t="s">
        <v>30</v>
      </c>
      <c r="D87" s="72">
        <v>0</v>
      </c>
      <c r="E87" s="47">
        <v>0</v>
      </c>
      <c r="F87" s="48"/>
      <c r="G87" s="47" t="s">
        <v>30</v>
      </c>
      <c r="H87" s="48"/>
    </row>
    <row r="88" spans="1:10" ht="51.75" x14ac:dyDescent="0.3">
      <c r="A88" s="50" t="s">
        <v>379</v>
      </c>
      <c r="B88" s="51" t="s">
        <v>380</v>
      </c>
      <c r="C88" s="50" t="s">
        <v>30</v>
      </c>
      <c r="D88" s="127">
        <f>D89</f>
        <v>287704.3</v>
      </c>
      <c r="E88" s="52" t="s">
        <v>30</v>
      </c>
      <c r="F88" s="53"/>
      <c r="G88" s="52">
        <f>G89</f>
        <v>287704.3</v>
      </c>
      <c r="H88" s="53"/>
    </row>
    <row r="89" spans="1:10" s="71" customFormat="1" ht="34.5" x14ac:dyDescent="0.3">
      <c r="A89" s="65" t="s">
        <v>381</v>
      </c>
      <c r="B89" s="66" t="s">
        <v>382</v>
      </c>
      <c r="C89" s="65" t="s">
        <v>30</v>
      </c>
      <c r="D89" s="112">
        <f>G89</f>
        <v>287704.3</v>
      </c>
      <c r="E89" s="67" t="s">
        <v>30</v>
      </c>
      <c r="F89" s="68"/>
      <c r="G89" s="67">
        <f>G90+G94+G98</f>
        <v>287704.3</v>
      </c>
      <c r="H89" s="68"/>
      <c r="I89" s="70"/>
      <c r="J89" s="70"/>
    </row>
    <row r="90" spans="1:10" ht="34.5" x14ac:dyDescent="0.3">
      <c r="A90" s="31" t="s">
        <v>383</v>
      </c>
      <c r="B90" s="32" t="s">
        <v>384</v>
      </c>
      <c r="C90" s="31" t="s">
        <v>30</v>
      </c>
      <c r="D90" s="72">
        <f>G90</f>
        <v>283054.3</v>
      </c>
      <c r="E90" s="47">
        <v>0</v>
      </c>
      <c r="F90" s="48"/>
      <c r="G90" s="47">
        <f>G91+G92+G93</f>
        <v>283054.3</v>
      </c>
      <c r="H90" s="48"/>
    </row>
    <row r="91" spans="1:10" x14ac:dyDescent="0.3">
      <c r="A91" s="31" t="s">
        <v>385</v>
      </c>
      <c r="B91" s="32" t="s">
        <v>386</v>
      </c>
      <c r="C91" s="31" t="s">
        <v>385</v>
      </c>
      <c r="D91" s="72">
        <f t="shared" ref="D91:D102" si="12">G91</f>
        <v>0</v>
      </c>
      <c r="E91" s="47" t="s">
        <v>30</v>
      </c>
      <c r="F91" s="48"/>
      <c r="G91" s="47">
        <v>0</v>
      </c>
      <c r="H91" s="48"/>
    </row>
    <row r="92" spans="1:10" x14ac:dyDescent="0.3">
      <c r="A92" s="31" t="s">
        <v>387</v>
      </c>
      <c r="B92" s="32" t="s">
        <v>388</v>
      </c>
      <c r="C92" s="31" t="s">
        <v>387</v>
      </c>
      <c r="D92" s="72">
        <f t="shared" si="12"/>
        <v>129113</v>
      </c>
      <c r="E92" s="47" t="s">
        <v>30</v>
      </c>
      <c r="F92" s="48"/>
      <c r="G92" s="47">
        <v>129113</v>
      </c>
      <c r="H92" s="48"/>
    </row>
    <row r="93" spans="1:10" ht="34.5" x14ac:dyDescent="0.3">
      <c r="A93" s="31" t="s">
        <v>389</v>
      </c>
      <c r="B93" s="32" t="s">
        <v>390</v>
      </c>
      <c r="C93" s="31" t="s">
        <v>389</v>
      </c>
      <c r="D93" s="72">
        <f t="shared" si="12"/>
        <v>153941.29999999999</v>
      </c>
      <c r="E93" s="47" t="s">
        <v>30</v>
      </c>
      <c r="F93" s="48"/>
      <c r="G93" s="47">
        <v>153941.29999999999</v>
      </c>
      <c r="H93" s="48"/>
    </row>
    <row r="94" spans="1:10" ht="34.5" x14ac:dyDescent="0.3">
      <c r="A94" s="31" t="s">
        <v>391</v>
      </c>
      <c r="B94" s="32" t="s">
        <v>392</v>
      </c>
      <c r="C94" s="31" t="s">
        <v>30</v>
      </c>
      <c r="D94" s="72">
        <f t="shared" si="12"/>
        <v>4000</v>
      </c>
      <c r="E94" s="47" t="s">
        <v>30</v>
      </c>
      <c r="F94" s="48"/>
      <c r="G94" s="47">
        <f>G95+G96+G97</f>
        <v>4000</v>
      </c>
      <c r="H94" s="48"/>
    </row>
    <row r="95" spans="1:10" x14ac:dyDescent="0.3">
      <c r="A95" s="31" t="s">
        <v>393</v>
      </c>
      <c r="B95" s="32" t="s">
        <v>394</v>
      </c>
      <c r="C95" s="31" t="s">
        <v>393</v>
      </c>
      <c r="D95" s="72">
        <f t="shared" si="12"/>
        <v>0</v>
      </c>
      <c r="E95" s="47" t="s">
        <v>30</v>
      </c>
      <c r="F95" s="48"/>
      <c r="G95" s="47">
        <v>0</v>
      </c>
      <c r="H95" s="48"/>
    </row>
    <row r="96" spans="1:10" x14ac:dyDescent="0.3">
      <c r="A96" s="31" t="s">
        <v>395</v>
      </c>
      <c r="B96" s="32" t="s">
        <v>396</v>
      </c>
      <c r="C96" s="31" t="s">
        <v>395</v>
      </c>
      <c r="D96" s="72">
        <f t="shared" si="12"/>
        <v>4000</v>
      </c>
      <c r="E96" s="47" t="s">
        <v>30</v>
      </c>
      <c r="F96" s="48"/>
      <c r="G96" s="47">
        <v>4000</v>
      </c>
      <c r="H96" s="48"/>
    </row>
    <row r="97" spans="1:8" x14ac:dyDescent="0.3">
      <c r="A97" s="31" t="s">
        <v>397</v>
      </c>
      <c r="B97" s="32" t="s">
        <v>398</v>
      </c>
      <c r="C97" s="31" t="s">
        <v>399</v>
      </c>
      <c r="D97" s="72">
        <f t="shared" si="12"/>
        <v>0</v>
      </c>
      <c r="E97" s="47" t="s">
        <v>30</v>
      </c>
      <c r="F97" s="48"/>
      <c r="G97" s="47">
        <v>0</v>
      </c>
      <c r="H97" s="48"/>
    </row>
    <row r="98" spans="1:8" ht="34.5" x14ac:dyDescent="0.3">
      <c r="A98" s="31" t="s">
        <v>400</v>
      </c>
      <c r="B98" s="32" t="s">
        <v>401</v>
      </c>
      <c r="C98" s="31" t="s">
        <v>30</v>
      </c>
      <c r="D98" s="72">
        <f t="shared" si="12"/>
        <v>650</v>
      </c>
      <c r="E98" s="47">
        <v>0</v>
      </c>
      <c r="F98" s="48"/>
      <c r="G98" s="47">
        <f>G99+G100+G101+G102</f>
        <v>650</v>
      </c>
      <c r="H98" s="48"/>
    </row>
    <row r="99" spans="1:8" x14ac:dyDescent="0.3">
      <c r="A99" s="31" t="s">
        <v>402</v>
      </c>
      <c r="B99" s="32" t="s">
        <v>403</v>
      </c>
      <c r="C99" s="31" t="s">
        <v>402</v>
      </c>
      <c r="D99" s="72">
        <f t="shared" si="12"/>
        <v>0</v>
      </c>
      <c r="E99" s="47" t="s">
        <v>30</v>
      </c>
      <c r="F99" s="48"/>
      <c r="G99" s="47">
        <v>0</v>
      </c>
      <c r="H99" s="48"/>
    </row>
    <row r="100" spans="1:8" x14ac:dyDescent="0.3">
      <c r="A100" s="31" t="s">
        <v>404</v>
      </c>
      <c r="B100" s="32" t="s">
        <v>405</v>
      </c>
      <c r="C100" s="31" t="s">
        <v>404</v>
      </c>
      <c r="D100" s="72">
        <f t="shared" si="12"/>
        <v>0</v>
      </c>
      <c r="E100" s="47" t="s">
        <v>30</v>
      </c>
      <c r="F100" s="48"/>
      <c r="G100" s="47">
        <v>0</v>
      </c>
      <c r="H100" s="48"/>
    </row>
    <row r="101" spans="1:8" x14ac:dyDescent="0.3">
      <c r="A101" s="31" t="s">
        <v>406</v>
      </c>
      <c r="B101" s="32" t="s">
        <v>407</v>
      </c>
      <c r="C101" s="31" t="s">
        <v>406</v>
      </c>
      <c r="D101" s="72">
        <f t="shared" si="12"/>
        <v>0</v>
      </c>
      <c r="E101" s="47" t="s">
        <v>30</v>
      </c>
      <c r="F101" s="48"/>
      <c r="G101" s="47">
        <v>0</v>
      </c>
      <c r="H101" s="48"/>
    </row>
    <row r="102" spans="1:8" x14ac:dyDescent="0.3">
      <c r="A102" s="31" t="s">
        <v>408</v>
      </c>
      <c r="B102" s="32" t="s">
        <v>409</v>
      </c>
      <c r="C102" s="31" t="s">
        <v>408</v>
      </c>
      <c r="D102" s="72">
        <f t="shared" si="12"/>
        <v>650</v>
      </c>
      <c r="E102" s="47" t="s">
        <v>30</v>
      </c>
      <c r="F102" s="48"/>
      <c r="G102" s="47">
        <v>650</v>
      </c>
      <c r="H102" s="48"/>
    </row>
    <row r="103" spans="1:8" ht="51.75" x14ac:dyDescent="0.3">
      <c r="A103" s="50" t="s">
        <v>410</v>
      </c>
      <c r="B103" s="51" t="s">
        <v>411</v>
      </c>
      <c r="C103" s="50" t="s">
        <v>30</v>
      </c>
      <c r="D103" s="127">
        <f>D104</f>
        <v>-155279.70000000001</v>
      </c>
      <c r="E103" s="52" t="s">
        <v>30</v>
      </c>
      <c r="F103" s="53"/>
      <c r="G103" s="52">
        <f>G104</f>
        <v>-155279.70000000001</v>
      </c>
      <c r="H103" s="53"/>
    </row>
    <row r="104" spans="1:8" ht="51.75" x14ac:dyDescent="0.3">
      <c r="A104" s="31" t="s">
        <v>412</v>
      </c>
      <c r="B104" s="32" t="s">
        <v>413</v>
      </c>
      <c r="C104" s="31" t="s">
        <v>30</v>
      </c>
      <c r="D104" s="72">
        <f>G104</f>
        <v>-155279.70000000001</v>
      </c>
      <c r="E104" s="47" t="s">
        <v>30</v>
      </c>
      <c r="F104" s="48"/>
      <c r="G104" s="47">
        <f>G105</f>
        <v>-155279.70000000001</v>
      </c>
      <c r="H104" s="48"/>
    </row>
    <row r="105" spans="1:8" x14ac:dyDescent="0.3">
      <c r="A105" s="31" t="s">
        <v>414</v>
      </c>
      <c r="B105" s="32" t="s">
        <v>415</v>
      </c>
      <c r="C105" s="31" t="s">
        <v>416</v>
      </c>
      <c r="D105" s="72">
        <f>G105</f>
        <v>-155279.70000000001</v>
      </c>
      <c r="E105" s="47" t="s">
        <v>30</v>
      </c>
      <c r="F105" s="48"/>
      <c r="G105" s="47">
        <v>-155279.70000000001</v>
      </c>
      <c r="H105" s="48"/>
    </row>
  </sheetData>
  <mergeCells count="207">
    <mergeCell ref="E104:F104"/>
    <mergeCell ref="G104:H104"/>
    <mergeCell ref="E105:F105"/>
    <mergeCell ref="G105:H105"/>
    <mergeCell ref="E103:F103"/>
    <mergeCell ref="G103:H103"/>
    <mergeCell ref="E102:F102"/>
    <mergeCell ref="G102:H10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82:F82"/>
    <mergeCell ref="G82:H82"/>
    <mergeCell ref="E83:F83"/>
    <mergeCell ref="G83:H83"/>
    <mergeCell ref="E81:F81"/>
    <mergeCell ref="G81:H81"/>
    <mergeCell ref="E80:F80"/>
    <mergeCell ref="G80:H80"/>
    <mergeCell ref="E78:F78"/>
    <mergeCell ref="G78:H78"/>
    <mergeCell ref="E79:F79"/>
    <mergeCell ref="G79:H79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65:F65"/>
    <mergeCell ref="G65:H65"/>
    <mergeCell ref="E64:F64"/>
    <mergeCell ref="G64:H64"/>
    <mergeCell ref="E62:F62"/>
    <mergeCell ref="G62:H62"/>
    <mergeCell ref="E63:F63"/>
    <mergeCell ref="G63:H63"/>
    <mergeCell ref="E60:F60"/>
    <mergeCell ref="G60:H60"/>
    <mergeCell ref="E61:F61"/>
    <mergeCell ref="G61:H61"/>
    <mergeCell ref="E57:F57"/>
    <mergeCell ref="G57:H57"/>
    <mergeCell ref="E58:F58"/>
    <mergeCell ref="G58:H58"/>
    <mergeCell ref="E59:F59"/>
    <mergeCell ref="G59:H59"/>
    <mergeCell ref="E55:F55"/>
    <mergeCell ref="G55:H55"/>
    <mergeCell ref="E56:F56"/>
    <mergeCell ref="G56:H56"/>
    <mergeCell ref="E54:F54"/>
    <mergeCell ref="G54:H54"/>
    <mergeCell ref="E52:F52"/>
    <mergeCell ref="G52:H52"/>
    <mergeCell ref="E53:F53"/>
    <mergeCell ref="G53:H53"/>
    <mergeCell ref="E51:F51"/>
    <mergeCell ref="G51:H51"/>
    <mergeCell ref="E48:F48"/>
    <mergeCell ref="G48:H48"/>
    <mergeCell ref="E49:F49"/>
    <mergeCell ref="G49:H49"/>
    <mergeCell ref="E50:F50"/>
    <mergeCell ref="G50:H50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3:F13"/>
    <mergeCell ref="G13:H13"/>
    <mergeCell ref="E14:F14"/>
    <mergeCell ref="G14:H14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H1"/>
    <mergeCell ref="F3:G3"/>
    <mergeCell ref="A5:A6"/>
    <mergeCell ref="B5:B6"/>
    <mergeCell ref="C5:C6"/>
    <mergeCell ref="D5:D6"/>
    <mergeCell ref="E5:H5"/>
    <mergeCell ref="E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2025-11-06T11:26:37Z</dcterms:created>
  <dcterms:modified xsi:type="dcterms:W3CDTF">2025-11-06T12:18:31Z</dcterms:modified>
</cp:coreProperties>
</file>