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udjet 2026\budjet 2026\"/>
    </mc:Choice>
  </mc:AlternateContent>
  <xr:revisionPtr revIDLastSave="0" documentId="13_ncr:1_{B363304D-957C-421F-8D4F-81D640740E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35" i="1"/>
  <c r="E34" i="1"/>
  <c r="E35" i="1" s="1"/>
  <c r="C32" i="1" l="1"/>
  <c r="E31" i="1"/>
  <c r="E30" i="1"/>
  <c r="E29" i="1"/>
  <c r="E23" i="1"/>
  <c r="E22" i="1"/>
  <c r="E21" i="1"/>
  <c r="E20" i="1"/>
  <c r="E19" i="1"/>
  <c r="E16" i="1"/>
  <c r="E14" i="1"/>
  <c r="E13" i="1"/>
  <c r="E10" i="1"/>
  <c r="E11" i="1"/>
  <c r="E9" i="1"/>
  <c r="C17" i="1"/>
  <c r="E17" i="1" l="1"/>
  <c r="E38" i="1"/>
  <c r="E39" i="1"/>
  <c r="E40" i="1"/>
  <c r="E41" i="1"/>
  <c r="E42" i="1"/>
  <c r="E43" i="1"/>
  <c r="E37" i="1"/>
  <c r="C45" i="1"/>
  <c r="C46" i="1" s="1"/>
  <c r="E27" i="1"/>
  <c r="E26" i="1"/>
  <c r="E25" i="1"/>
  <c r="E32" i="1" s="1"/>
  <c r="E44" i="1" l="1"/>
  <c r="E45" i="1" s="1"/>
  <c r="E46" i="1" s="1"/>
</calcChain>
</file>

<file path=xl/sharedStrings.xml><?xml version="1.0" encoding="utf-8"?>
<sst xmlns="http://schemas.openxmlformats.org/spreadsheetml/2006/main" count="47" uniqueCount="38">
  <si>
    <t xml:space="preserve">ՋԵՐՄՈՒԿԻ  ՀԱՄԱՅՆՔԱՊԵՏԱՐԱՆԻ  ԱՇԽԱՏԱԿԱԶՄԻ ՀԱՍՏԻՔԱՑՈՒՑԱԿԸ  ԵՎ  ՊԱՇՏՈՆԱՅԻՆ  ԴՐՈՒՅՔԱՉԱՓԵՐԸ 
 </t>
  </si>
  <si>
    <t>Հ/հ</t>
  </si>
  <si>
    <t>Հաստիքի անվանումը</t>
  </si>
  <si>
    <t>Հաստիքային միավորները</t>
  </si>
  <si>
    <t>Դրույքի չափը (դրամ)</t>
  </si>
  <si>
    <t>Ընդամենը աշխատավարձ (դրամ)</t>
  </si>
  <si>
    <t>Քաղաքական պաշտոններ</t>
  </si>
  <si>
    <t>Համայնքի ղեկավար</t>
  </si>
  <si>
    <t>Համայնքի ղեկավարի առաջին տեղակալ</t>
  </si>
  <si>
    <t>Համայնքի ղեկավարի տեղակալ</t>
  </si>
  <si>
    <t>Հայեցողական   պաշտոններ</t>
  </si>
  <si>
    <t>Համայնքի ղեկավարի խորհրդական</t>
  </si>
  <si>
    <t>Համայնքի ղեկավարի օգնական</t>
  </si>
  <si>
    <t>Համայնքային վարչական պաշտոններ</t>
  </si>
  <si>
    <t>Վարչական ղեկավար</t>
  </si>
  <si>
    <t>Ընդամենը</t>
  </si>
  <si>
    <r>
      <rPr>
        <b/>
        <sz val="11"/>
        <rFont val="GHEA Grapalat"/>
        <family val="3"/>
      </rPr>
      <t xml:space="preserve">Աշխատակազմ </t>
    </r>
    <r>
      <rPr>
        <b/>
        <i/>
        <sz val="11"/>
        <rFont val="GHEA Grapalat"/>
        <family val="3"/>
      </rPr>
      <t>(համայնքային ծառայության պաշտոններ)</t>
    </r>
  </si>
  <si>
    <t>Աշխատակազմի քարտուղար</t>
  </si>
  <si>
    <t>Գլխավոր մասնագետ</t>
  </si>
  <si>
    <t>Առաջատար մասնագետ</t>
  </si>
  <si>
    <t>1-ին կարգի մասնագետ</t>
  </si>
  <si>
    <t>Բաժնի պետ</t>
  </si>
  <si>
    <t>ՔԱՂԱՔԱՑԻԱԿԱՆ ԱՇԽԱՏԱՆՔ ԿԱՏԱՐՈՂՆԵՐ</t>
  </si>
  <si>
    <t>Անասնաբույժ</t>
  </si>
  <si>
    <t>Տեխնիկական սպասարկման անձնակազմ</t>
  </si>
  <si>
    <t>Համակարգչային սարքեր սպասարկող</t>
  </si>
  <si>
    <t>Տեղեկատվական համակարգի օպերատոր</t>
  </si>
  <si>
    <t>Վարորդ</t>
  </si>
  <si>
    <t>Հավաքարար</t>
  </si>
  <si>
    <t>Անցակետի հսկիչ</t>
  </si>
  <si>
    <t>Բանվոր</t>
  </si>
  <si>
    <t>Ընդամենը/աշխատակազմ</t>
  </si>
  <si>
    <t xml:space="preserve">ԸՆԴՀԱՆՈՒՐԸ՝ </t>
  </si>
  <si>
    <t>Ֆինանսատնտեսագիտական, եկամուտների հաշվառման  և հավաքագրման  բաժին</t>
  </si>
  <si>
    <t>ՀԱՄԱՅՆՔԱՊԵՏԱՐԱՆԻ ԱՇԽԱՏԱԿԱԶՄԻ ՔԱՐՏՈՒՂԱՐ՝                         ԳՈՀԱՐ ԹԱԴԵՎՈՍՅԱՆ</t>
  </si>
  <si>
    <t>Հավելված 2
Ջերմուկ  համայնքի ավագանու 
2025 թվականի դեկտեմբերի 24-ի
   N                որոշման</t>
  </si>
  <si>
    <t>սոցիալական աջակցության, առողջապահության, կրթության, մշակույթի , սպորտի և երիտասարդության հարցերի բաժին</t>
  </si>
  <si>
    <t>երկրորդ կարգի մասնագետ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</si>
</sst>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р_.;[Red]#,##0_р_."/>
    <numFmt numFmtId="165" formatCode="_-* #,##0\ _դ_ր_._-;\-* #,##0\ _դ_ր_._-;_-* &quot;-&quot;??\ _դ_ր_._-;_-@_-"/>
    <numFmt numFmtId="166" formatCode="#,##0.0_р_.;[Red]#,##0.0_р_."/>
    <numFmt numFmtId="167" formatCode="0.0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GHEA Grapalat"/>
      <family val="3"/>
    </font>
    <font>
      <i/>
      <sz val="10"/>
      <name val="GHEA Grapalat"/>
      <family val="3"/>
    </font>
    <font>
      <b/>
      <sz val="11"/>
      <name val="GHEA Grapalat"/>
      <family val="3"/>
    </font>
    <font>
      <sz val="11"/>
      <color indexed="8"/>
      <name val="GHEA Grapalat"/>
      <family val="3"/>
    </font>
    <font>
      <sz val="12"/>
      <color rgb="FF333333"/>
      <name val="GHEA Grapalat"/>
      <family val="3"/>
    </font>
    <font>
      <i/>
      <sz val="11"/>
      <name val="GHEA Grapalat"/>
      <family val="3"/>
    </font>
    <font>
      <b/>
      <i/>
      <sz val="11"/>
      <name val="GHEA Grapalat"/>
      <family val="3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19" xfId="2" applyFont="1" applyBorder="1" applyAlignment="1">
      <alignment vertical="center" wrapText="1"/>
    </xf>
    <xf numFmtId="164" fontId="6" fillId="0" borderId="20" xfId="2" applyNumberFormat="1" applyFont="1" applyBorder="1" applyAlignment="1">
      <alignment horizontal="center" vertical="center" wrapText="1"/>
    </xf>
    <xf numFmtId="3" fontId="3" fillId="0" borderId="21" xfId="2" applyNumberFormat="1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1" xfId="2" applyFont="1" applyBorder="1" applyAlignment="1">
      <alignment vertical="center" wrapText="1"/>
    </xf>
    <xf numFmtId="164" fontId="6" fillId="0" borderId="23" xfId="2" applyNumberFormat="1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right" vertical="center" wrapText="1"/>
    </xf>
    <xf numFmtId="0" fontId="9" fillId="0" borderId="14" xfId="2" applyFont="1" applyBorder="1" applyAlignment="1">
      <alignment horizontal="center" vertical="center" wrapText="1"/>
    </xf>
    <xf numFmtId="165" fontId="9" fillId="0" borderId="21" xfId="1" applyNumberFormat="1" applyFont="1" applyBorder="1" applyAlignment="1">
      <alignment horizontal="left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164" fontId="3" fillId="0" borderId="23" xfId="2" applyNumberFormat="1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27" xfId="2" applyFont="1" applyBorder="1" applyAlignment="1">
      <alignment vertical="center" wrapText="1"/>
    </xf>
    <xf numFmtId="0" fontId="3" fillId="0" borderId="27" xfId="2" applyFont="1" applyBorder="1" applyAlignment="1">
      <alignment horizontal="center" vertical="center" wrapText="1"/>
    </xf>
    <xf numFmtId="164" fontId="3" fillId="0" borderId="28" xfId="2" applyNumberFormat="1" applyFont="1" applyBorder="1" applyAlignment="1">
      <alignment horizontal="center" vertical="center" wrapText="1"/>
    </xf>
    <xf numFmtId="0" fontId="3" fillId="0" borderId="19" xfId="2" applyFont="1" applyBorder="1" applyAlignment="1">
      <alignment horizontal="left" vertical="center" wrapText="1"/>
    </xf>
    <xf numFmtId="164" fontId="6" fillId="0" borderId="19" xfId="2" applyNumberFormat="1" applyFont="1" applyBorder="1" applyAlignment="1">
      <alignment horizontal="center" vertical="center" wrapText="1"/>
    </xf>
    <xf numFmtId="0" fontId="3" fillId="0" borderId="16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center" vertical="center"/>
    </xf>
    <xf numFmtId="164" fontId="6" fillId="0" borderId="21" xfId="2" applyNumberFormat="1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164" fontId="6" fillId="0" borderId="29" xfId="2" applyNumberFormat="1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left" vertical="center" wrapText="1"/>
    </xf>
    <xf numFmtId="0" fontId="3" fillId="0" borderId="30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164" fontId="3" fillId="0" borderId="19" xfId="2" applyNumberFormat="1" applyFont="1" applyBorder="1" applyAlignment="1">
      <alignment horizontal="center" vertical="center" wrapText="1"/>
    </xf>
    <xf numFmtId="164" fontId="3" fillId="0" borderId="21" xfId="2" applyNumberFormat="1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29" xfId="2" applyFont="1" applyBorder="1" applyAlignment="1">
      <alignment vertical="center" wrapText="1"/>
    </xf>
    <xf numFmtId="0" fontId="3" fillId="0" borderId="3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9" fillId="0" borderId="36" xfId="2" applyFont="1" applyBorder="1" applyAlignment="1">
      <alignment horizontal="right" vertical="center" wrapText="1"/>
    </xf>
    <xf numFmtId="166" fontId="9" fillId="0" borderId="35" xfId="2" applyNumberFormat="1" applyFont="1" applyBorder="1" applyAlignment="1">
      <alignment horizontal="center" vertical="center" wrapText="1"/>
    </xf>
    <xf numFmtId="166" fontId="9" fillId="0" borderId="37" xfId="2" applyNumberFormat="1" applyFont="1" applyBorder="1" applyAlignment="1">
      <alignment horizontal="center" vertical="center" wrapText="1"/>
    </xf>
    <xf numFmtId="167" fontId="9" fillId="0" borderId="39" xfId="2" applyNumberFormat="1" applyFont="1" applyBorder="1" applyAlignment="1">
      <alignment horizontal="center" vertical="center" wrapText="1"/>
    </xf>
    <xf numFmtId="166" fontId="9" fillId="0" borderId="9" xfId="2" applyNumberFormat="1" applyFont="1" applyBorder="1" applyAlignment="1">
      <alignment horizontal="center" vertical="center" wrapText="1"/>
    </xf>
    <xf numFmtId="3" fontId="0" fillId="0" borderId="0" xfId="0" applyNumberFormat="1"/>
    <xf numFmtId="0" fontId="3" fillId="0" borderId="29" xfId="2" applyFont="1" applyBorder="1" applyAlignment="1">
      <alignment horizontal="left" vertical="center" wrapText="1"/>
    </xf>
    <xf numFmtId="0" fontId="5" fillId="0" borderId="21" xfId="2" applyFont="1" applyBorder="1" applyAlignment="1">
      <alignment vertical="center" wrapText="1"/>
    </xf>
    <xf numFmtId="168" fontId="9" fillId="0" borderId="14" xfId="1" applyNumberFormat="1" applyFont="1" applyBorder="1" applyAlignment="1">
      <alignment horizontal="center" vertical="center" wrapText="1"/>
    </xf>
    <xf numFmtId="3" fontId="6" fillId="0" borderId="21" xfId="2" applyNumberFormat="1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/>
    </xf>
    <xf numFmtId="168" fontId="9" fillId="0" borderId="21" xfId="1" applyNumberFormat="1" applyFont="1" applyBorder="1" applyAlignment="1">
      <alignment horizontal="center" vertical="center" wrapText="1"/>
    </xf>
    <xf numFmtId="168" fontId="5" fillId="0" borderId="30" xfId="1" applyNumberFormat="1" applyFont="1" applyBorder="1" applyAlignment="1">
      <alignment horizontal="center" vertical="center" wrapText="1"/>
    </xf>
    <xf numFmtId="168" fontId="9" fillId="0" borderId="35" xfId="1" applyNumberFormat="1" applyFont="1" applyBorder="1" applyAlignment="1">
      <alignment horizontal="center" vertical="center" wrapText="1"/>
    </xf>
    <xf numFmtId="168" fontId="9" fillId="0" borderId="39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right" vertical="center" wrapText="1"/>
    </xf>
    <xf numFmtId="0" fontId="4" fillId="0" borderId="3" xfId="2" applyFont="1" applyBorder="1" applyAlignment="1">
      <alignment horizontal="right" vertical="center" wrapText="1"/>
    </xf>
    <xf numFmtId="0" fontId="4" fillId="0" borderId="0" xfId="2" applyFont="1" applyBorder="1" applyAlignment="1">
      <alignment horizontal="right" vertical="center" wrapText="1"/>
    </xf>
    <xf numFmtId="0" fontId="4" fillId="0" borderId="5" xfId="2" applyFont="1" applyBorder="1" applyAlignment="1">
      <alignment horizontal="right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right" vertical="center" wrapText="1"/>
    </xf>
    <xf numFmtId="0" fontId="9" fillId="0" borderId="38" xfId="2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Обычный 2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L13" sqref="L13"/>
    </sheetView>
  </sheetViews>
  <sheetFormatPr defaultRowHeight="15" x14ac:dyDescent="0.25"/>
  <cols>
    <col min="1" max="1" width="7.85546875" customWidth="1"/>
    <col min="2" max="2" width="31.5703125" customWidth="1"/>
    <col min="4" max="4" width="31.85546875" customWidth="1"/>
    <col min="5" max="5" width="26.7109375" customWidth="1"/>
  </cols>
  <sheetData>
    <row r="1" spans="1:5" s="1" customFormat="1" ht="8.25" customHeight="1" thickBot="1" x14ac:dyDescent="0.3"/>
    <row r="2" spans="1:5" ht="16.5" x14ac:dyDescent="0.25">
      <c r="A2" s="2"/>
      <c r="B2" s="3"/>
      <c r="C2" s="65" t="s">
        <v>35</v>
      </c>
      <c r="D2" s="65"/>
      <c r="E2" s="66"/>
    </row>
    <row r="3" spans="1:5" ht="16.5" x14ac:dyDescent="0.25">
      <c r="A3" s="4"/>
      <c r="B3" s="5"/>
      <c r="C3" s="67"/>
      <c r="D3" s="67"/>
      <c r="E3" s="68"/>
    </row>
    <row r="4" spans="1:5" ht="22.5" customHeight="1" x14ac:dyDescent="0.25">
      <c r="A4" s="4"/>
      <c r="B4" s="5"/>
      <c r="C4" s="67"/>
      <c r="D4" s="67"/>
      <c r="E4" s="68"/>
    </row>
    <row r="5" spans="1:5" ht="30" customHeight="1" thickBot="1" x14ac:dyDescent="0.3">
      <c r="A5" s="69" t="s">
        <v>0</v>
      </c>
      <c r="B5" s="70"/>
      <c r="C5" s="70"/>
      <c r="D5" s="70"/>
      <c r="E5" s="71"/>
    </row>
    <row r="6" spans="1:5" ht="66.75" thickBot="1" x14ac:dyDescent="0.3">
      <c r="A6" s="6" t="s">
        <v>1</v>
      </c>
      <c r="B6" s="6" t="s">
        <v>2</v>
      </c>
      <c r="C6" s="6" t="s">
        <v>3</v>
      </c>
      <c r="D6" s="6" t="s">
        <v>4</v>
      </c>
      <c r="E6" s="6" t="s">
        <v>5</v>
      </c>
    </row>
    <row r="7" spans="1:5" ht="17.25" thickBot="1" x14ac:dyDescent="0.3">
      <c r="A7" s="7">
        <v>1</v>
      </c>
      <c r="B7" s="8">
        <v>2</v>
      </c>
      <c r="C7" s="8">
        <v>3</v>
      </c>
      <c r="D7" s="8">
        <v>4</v>
      </c>
      <c r="E7" s="9">
        <v>5</v>
      </c>
    </row>
    <row r="8" spans="1:5" ht="16.5" x14ac:dyDescent="0.25">
      <c r="A8" s="72" t="s">
        <v>6</v>
      </c>
      <c r="B8" s="73"/>
      <c r="C8" s="73"/>
      <c r="D8" s="73"/>
      <c r="E8" s="74"/>
    </row>
    <row r="9" spans="1:5" ht="36.75" customHeight="1" x14ac:dyDescent="0.25">
      <c r="A9" s="22">
        <v>1</v>
      </c>
      <c r="B9" s="15" t="s">
        <v>7</v>
      </c>
      <c r="C9" s="22">
        <v>1</v>
      </c>
      <c r="D9" s="54">
        <v>553696</v>
      </c>
      <c r="E9" s="13">
        <f>C9*D9</f>
        <v>553696</v>
      </c>
    </row>
    <row r="10" spans="1:5" ht="36.75" customHeight="1" x14ac:dyDescent="0.25">
      <c r="A10" s="22">
        <v>2</v>
      </c>
      <c r="B10" s="15" t="s">
        <v>8</v>
      </c>
      <c r="C10" s="55">
        <v>1</v>
      </c>
      <c r="D10" s="32">
        <v>412160</v>
      </c>
      <c r="E10" s="13">
        <f t="shared" ref="E10:E16" si="0">C10*D10</f>
        <v>412160</v>
      </c>
    </row>
    <row r="11" spans="1:5" ht="36.75" customHeight="1" x14ac:dyDescent="0.25">
      <c r="A11" s="22">
        <v>3</v>
      </c>
      <c r="B11" s="15" t="s">
        <v>9</v>
      </c>
      <c r="C11" s="55">
        <v>1</v>
      </c>
      <c r="D11" s="32">
        <v>333133</v>
      </c>
      <c r="E11" s="13">
        <f t="shared" si="0"/>
        <v>333133</v>
      </c>
    </row>
    <row r="12" spans="1:5" ht="16.5" x14ac:dyDescent="0.25">
      <c r="A12" s="72" t="s">
        <v>10</v>
      </c>
      <c r="B12" s="73"/>
      <c r="C12" s="73"/>
      <c r="D12" s="73"/>
      <c r="E12" s="74"/>
    </row>
    <row r="13" spans="1:5" ht="38.25" customHeight="1" x14ac:dyDescent="0.25">
      <c r="A13" s="22">
        <v>4</v>
      </c>
      <c r="B13" s="15" t="s">
        <v>11</v>
      </c>
      <c r="C13" s="22">
        <v>1</v>
      </c>
      <c r="D13" s="32">
        <v>283250</v>
      </c>
      <c r="E13" s="13">
        <f t="shared" si="0"/>
        <v>283250</v>
      </c>
    </row>
    <row r="14" spans="1:5" ht="38.25" customHeight="1" x14ac:dyDescent="0.25">
      <c r="A14" s="22">
        <v>5</v>
      </c>
      <c r="B14" s="15" t="s">
        <v>12</v>
      </c>
      <c r="C14" s="22">
        <v>1</v>
      </c>
      <c r="D14" s="32">
        <v>283250</v>
      </c>
      <c r="E14" s="13">
        <f t="shared" si="0"/>
        <v>283250</v>
      </c>
    </row>
    <row r="15" spans="1:5" ht="16.5" x14ac:dyDescent="0.25">
      <c r="A15" s="75" t="s">
        <v>13</v>
      </c>
      <c r="B15" s="76"/>
      <c r="C15" s="76"/>
      <c r="D15" s="76"/>
      <c r="E15" s="77"/>
    </row>
    <row r="16" spans="1:5" ht="41.25" customHeight="1" x14ac:dyDescent="0.25">
      <c r="A16" s="22">
        <v>6</v>
      </c>
      <c r="B16" s="15" t="s">
        <v>14</v>
      </c>
      <c r="C16" s="22">
        <v>2</v>
      </c>
      <c r="D16" s="56">
        <v>333133</v>
      </c>
      <c r="E16" s="13">
        <f t="shared" si="0"/>
        <v>666266</v>
      </c>
    </row>
    <row r="17" spans="1:7" ht="17.25" thickBot="1" x14ac:dyDescent="0.3">
      <c r="A17" s="17"/>
      <c r="B17" s="18" t="s">
        <v>15</v>
      </c>
      <c r="C17" s="19">
        <f>C9+C10+C11+C13+C14+C16</f>
        <v>7</v>
      </c>
      <c r="D17" s="20"/>
      <c r="E17" s="53">
        <f>E9+E10+E11+E13+E14+E16</f>
        <v>2531755</v>
      </c>
    </row>
    <row r="18" spans="1:7" ht="17.25" thickBot="1" x14ac:dyDescent="0.3">
      <c r="A18" s="62" t="s">
        <v>16</v>
      </c>
      <c r="B18" s="63"/>
      <c r="C18" s="63"/>
      <c r="D18" s="63"/>
      <c r="E18" s="64"/>
    </row>
    <row r="19" spans="1:7" ht="36" customHeight="1" x14ac:dyDescent="0.25">
      <c r="A19" s="10">
        <v>7</v>
      </c>
      <c r="B19" s="11" t="s">
        <v>17</v>
      </c>
      <c r="C19" s="21">
        <v>1</v>
      </c>
      <c r="D19" s="12">
        <v>412160</v>
      </c>
      <c r="E19" s="13">
        <f t="shared" ref="E19:E23" si="1">C19*D19</f>
        <v>412160</v>
      </c>
    </row>
    <row r="20" spans="1:7" ht="36" customHeight="1" x14ac:dyDescent="0.25">
      <c r="A20" s="14">
        <v>8</v>
      </c>
      <c r="B20" s="15" t="s">
        <v>18</v>
      </c>
      <c r="C20" s="22">
        <v>5</v>
      </c>
      <c r="D20" s="16">
        <v>283250</v>
      </c>
      <c r="E20" s="13">
        <f t="shared" si="1"/>
        <v>1416250</v>
      </c>
      <c r="G20" s="50"/>
    </row>
    <row r="21" spans="1:7" ht="36" customHeight="1" x14ac:dyDescent="0.25">
      <c r="A21" s="14">
        <v>10</v>
      </c>
      <c r="B21" s="15" t="s">
        <v>18</v>
      </c>
      <c r="C21" s="22">
        <v>1</v>
      </c>
      <c r="D21" s="16">
        <v>185600</v>
      </c>
      <c r="E21" s="13">
        <f t="shared" si="1"/>
        <v>185600</v>
      </c>
      <c r="G21" s="50"/>
    </row>
    <row r="22" spans="1:7" ht="36" customHeight="1" x14ac:dyDescent="0.25">
      <c r="A22" s="14">
        <v>11</v>
      </c>
      <c r="B22" s="15" t="s">
        <v>19</v>
      </c>
      <c r="C22" s="22">
        <v>1</v>
      </c>
      <c r="D22" s="23">
        <v>206030</v>
      </c>
      <c r="E22" s="13">
        <f t="shared" si="1"/>
        <v>206030</v>
      </c>
    </row>
    <row r="23" spans="1:7" ht="36" customHeight="1" thickBot="1" x14ac:dyDescent="0.3">
      <c r="A23" s="24">
        <v>12</v>
      </c>
      <c r="B23" s="25" t="s">
        <v>20</v>
      </c>
      <c r="C23" s="26">
        <v>2</v>
      </c>
      <c r="D23" s="27">
        <v>167750</v>
      </c>
      <c r="E23" s="13">
        <f t="shared" si="1"/>
        <v>335500</v>
      </c>
    </row>
    <row r="24" spans="1:7" ht="17.25" thickBot="1" x14ac:dyDescent="0.3">
      <c r="A24" s="78" t="s">
        <v>33</v>
      </c>
      <c r="B24" s="79"/>
      <c r="C24" s="79"/>
      <c r="D24" s="79"/>
      <c r="E24" s="80"/>
    </row>
    <row r="25" spans="1:7" ht="24.75" customHeight="1" x14ac:dyDescent="0.25">
      <c r="A25" s="10">
        <v>13</v>
      </c>
      <c r="B25" s="28" t="s">
        <v>21</v>
      </c>
      <c r="C25" s="21">
        <v>1</v>
      </c>
      <c r="D25" s="29">
        <v>371450</v>
      </c>
      <c r="E25" s="13">
        <f>C25*D25</f>
        <v>371450</v>
      </c>
    </row>
    <row r="26" spans="1:7" ht="35.25" customHeight="1" x14ac:dyDescent="0.25">
      <c r="A26" s="22">
        <v>14</v>
      </c>
      <c r="B26" s="30" t="s">
        <v>18</v>
      </c>
      <c r="C26" s="31">
        <v>1</v>
      </c>
      <c r="D26" s="16">
        <v>283250</v>
      </c>
      <c r="E26" s="13">
        <f>C26*D26</f>
        <v>283250</v>
      </c>
    </row>
    <row r="27" spans="1:7" ht="34.5" customHeight="1" thickBot="1" x14ac:dyDescent="0.3">
      <c r="A27" s="33">
        <v>15</v>
      </c>
      <c r="B27" s="51" t="s">
        <v>19</v>
      </c>
      <c r="C27" s="33">
        <v>4</v>
      </c>
      <c r="D27" s="34">
        <v>206030</v>
      </c>
      <c r="E27" s="13">
        <f>C27*D27</f>
        <v>824120</v>
      </c>
    </row>
    <row r="28" spans="1:7" s="1" customFormat="1" ht="34.5" customHeight="1" thickBot="1" x14ac:dyDescent="0.3">
      <c r="A28" s="78" t="s">
        <v>36</v>
      </c>
      <c r="B28" s="79"/>
      <c r="C28" s="79"/>
      <c r="D28" s="79"/>
      <c r="E28" s="80"/>
    </row>
    <row r="29" spans="1:7" s="1" customFormat="1" ht="34.5" customHeight="1" x14ac:dyDescent="0.25">
      <c r="A29" s="33">
        <v>16</v>
      </c>
      <c r="B29" s="28" t="s">
        <v>21</v>
      </c>
      <c r="C29" s="21">
        <v>1</v>
      </c>
      <c r="D29" s="29">
        <v>371450</v>
      </c>
      <c r="E29" s="13">
        <f>C29*D29</f>
        <v>371450</v>
      </c>
    </row>
    <row r="30" spans="1:7" s="1" customFormat="1" ht="34.5" customHeight="1" x14ac:dyDescent="0.25">
      <c r="A30" s="33">
        <v>17</v>
      </c>
      <c r="B30" s="51" t="s">
        <v>19</v>
      </c>
      <c r="C30" s="33">
        <v>3</v>
      </c>
      <c r="D30" s="34">
        <v>206030</v>
      </c>
      <c r="E30" s="13">
        <f>C30*D30</f>
        <v>618090</v>
      </c>
    </row>
    <row r="31" spans="1:7" s="1" customFormat="1" ht="34.5" customHeight="1" x14ac:dyDescent="0.25">
      <c r="A31" s="33">
        <v>18</v>
      </c>
      <c r="B31" s="51" t="s">
        <v>37</v>
      </c>
      <c r="C31" s="33">
        <v>1</v>
      </c>
      <c r="D31" s="34">
        <v>150677</v>
      </c>
      <c r="E31" s="13">
        <f>C31*D31</f>
        <v>150677</v>
      </c>
    </row>
    <row r="32" spans="1:7" s="1" customFormat="1" ht="17.25" thickBot="1" x14ac:dyDescent="0.3">
      <c r="A32" s="22"/>
      <c r="B32" s="18" t="s">
        <v>15</v>
      </c>
      <c r="C32" s="35">
        <f>C19+C20+C21+C22+C23+C25+C26+C27+C29+C30+C31</f>
        <v>21</v>
      </c>
      <c r="D32" s="52"/>
      <c r="E32" s="57">
        <f>E19+E20+E21+E22+E23+E25+E26+E27+E29+E30+E31</f>
        <v>5174577</v>
      </c>
    </row>
    <row r="33" spans="1:5" s="1" customFormat="1" ht="16.5" customHeight="1" x14ac:dyDescent="0.25">
      <c r="A33" s="81" t="s">
        <v>22</v>
      </c>
      <c r="B33" s="82"/>
      <c r="C33" s="82"/>
      <c r="D33" s="82"/>
      <c r="E33" s="83"/>
    </row>
    <row r="34" spans="1:5" s="1" customFormat="1" ht="24.75" customHeight="1" x14ac:dyDescent="0.25">
      <c r="A34" s="22">
        <v>21</v>
      </c>
      <c r="B34" s="36" t="s">
        <v>23</v>
      </c>
      <c r="C34" s="22">
        <v>1</v>
      </c>
      <c r="D34" s="32">
        <v>130000</v>
      </c>
      <c r="E34" s="13">
        <f t="shared" ref="E34" si="2">C34*D34</f>
        <v>130000</v>
      </c>
    </row>
    <row r="35" spans="1:5" ht="17.25" thickBot="1" x14ac:dyDescent="0.3">
      <c r="A35" s="37"/>
      <c r="B35" s="18" t="s">
        <v>15</v>
      </c>
      <c r="C35" s="38">
        <f>SUM(C34:C34)</f>
        <v>1</v>
      </c>
      <c r="D35" s="32"/>
      <c r="E35" s="58">
        <f>SUM(E34:E34)</f>
        <v>130000</v>
      </c>
    </row>
    <row r="36" spans="1:5" ht="17.25" thickBot="1" x14ac:dyDescent="0.3">
      <c r="A36" s="84" t="s">
        <v>24</v>
      </c>
      <c r="B36" s="85"/>
      <c r="C36" s="85"/>
      <c r="D36" s="85"/>
      <c r="E36" s="86"/>
    </row>
    <row r="37" spans="1:5" ht="34.5" customHeight="1" x14ac:dyDescent="0.25">
      <c r="A37" s="10">
        <v>22</v>
      </c>
      <c r="B37" s="11" t="s">
        <v>25</v>
      </c>
      <c r="C37" s="21">
        <v>1</v>
      </c>
      <c r="D37" s="39">
        <v>187300</v>
      </c>
      <c r="E37" s="13">
        <f>C37*D37</f>
        <v>187300</v>
      </c>
    </row>
    <row r="38" spans="1:5" ht="36" customHeight="1" x14ac:dyDescent="0.25">
      <c r="A38" s="14">
        <v>23</v>
      </c>
      <c r="B38" s="15" t="s">
        <v>26</v>
      </c>
      <c r="C38" s="22">
        <v>1</v>
      </c>
      <c r="D38" s="40">
        <v>187300</v>
      </c>
      <c r="E38" s="13">
        <f t="shared" ref="E38:E43" si="3">C38*D38</f>
        <v>187300</v>
      </c>
    </row>
    <row r="39" spans="1:5" ht="29.25" customHeight="1" x14ac:dyDescent="0.25">
      <c r="A39" s="14">
        <v>24</v>
      </c>
      <c r="B39" s="15" t="s">
        <v>27</v>
      </c>
      <c r="C39" s="22">
        <v>1</v>
      </c>
      <c r="D39" s="32">
        <v>187300</v>
      </c>
      <c r="E39" s="13">
        <f t="shared" si="3"/>
        <v>187300</v>
      </c>
    </row>
    <row r="40" spans="1:5" ht="26.25" customHeight="1" x14ac:dyDescent="0.25">
      <c r="A40" s="14">
        <v>25</v>
      </c>
      <c r="B40" s="15" t="s">
        <v>28</v>
      </c>
      <c r="C40" s="22">
        <v>1.25</v>
      </c>
      <c r="D40" s="32">
        <v>187300</v>
      </c>
      <c r="E40" s="13">
        <f t="shared" si="3"/>
        <v>234125</v>
      </c>
    </row>
    <row r="41" spans="1:5" ht="29.25" customHeight="1" x14ac:dyDescent="0.25">
      <c r="A41" s="41">
        <v>26</v>
      </c>
      <c r="B41" s="42" t="s">
        <v>28</v>
      </c>
      <c r="C41" s="33">
        <v>1</v>
      </c>
      <c r="D41" s="34">
        <v>130000</v>
      </c>
      <c r="E41" s="13">
        <f t="shared" si="3"/>
        <v>130000</v>
      </c>
    </row>
    <row r="42" spans="1:5" ht="29.25" customHeight="1" x14ac:dyDescent="0.25">
      <c r="A42" s="43">
        <v>28</v>
      </c>
      <c r="B42" s="42" t="s">
        <v>29</v>
      </c>
      <c r="C42" s="33">
        <v>1</v>
      </c>
      <c r="D42" s="34">
        <v>165110</v>
      </c>
      <c r="E42" s="13">
        <f t="shared" si="3"/>
        <v>165110</v>
      </c>
    </row>
    <row r="43" spans="1:5" ht="16.5" x14ac:dyDescent="0.25">
      <c r="A43" s="43">
        <v>29</v>
      </c>
      <c r="B43" s="42" t="s">
        <v>30</v>
      </c>
      <c r="C43" s="33">
        <v>1</v>
      </c>
      <c r="D43" s="34">
        <v>165110</v>
      </c>
      <c r="E43" s="13">
        <f t="shared" si="3"/>
        <v>165110</v>
      </c>
    </row>
    <row r="44" spans="1:5" ht="17.25" thickBot="1" x14ac:dyDescent="0.3">
      <c r="A44" s="22"/>
      <c r="B44" s="18" t="s">
        <v>15</v>
      </c>
      <c r="C44" s="35">
        <f>SUM(C37:C43)</f>
        <v>7.25</v>
      </c>
      <c r="D44" s="32"/>
      <c r="E44" s="57">
        <f>SUM(E37:E43)</f>
        <v>1256245</v>
      </c>
    </row>
    <row r="45" spans="1:5" ht="17.25" thickBot="1" x14ac:dyDescent="0.3">
      <c r="A45" s="44"/>
      <c r="B45" s="45" t="s">
        <v>31</v>
      </c>
      <c r="C45" s="46">
        <f>C32+C35+C44</f>
        <v>29.25</v>
      </c>
      <c r="D45" s="47"/>
      <c r="E45" s="59">
        <f>E32+E35+E44</f>
        <v>6560822</v>
      </c>
    </row>
    <row r="46" spans="1:5" ht="17.25" thickBot="1" x14ac:dyDescent="0.3">
      <c r="A46" s="87" t="s">
        <v>32</v>
      </c>
      <c r="B46" s="88"/>
      <c r="C46" s="48">
        <f>C17+C45</f>
        <v>36.25</v>
      </c>
      <c r="D46" s="49"/>
      <c r="E46" s="60">
        <f>E17+E45</f>
        <v>9092577</v>
      </c>
    </row>
    <row r="49" spans="2:5" x14ac:dyDescent="0.25">
      <c r="B49" s="61" t="s">
        <v>34</v>
      </c>
      <c r="C49" s="61"/>
      <c r="D49" s="61"/>
      <c r="E49" s="61"/>
    </row>
    <row r="50" spans="2:5" x14ac:dyDescent="0.25">
      <c r="B50" s="61"/>
      <c r="C50" s="61"/>
      <c r="D50" s="61"/>
      <c r="E50" s="61"/>
    </row>
  </sheetData>
  <mergeCells count="12">
    <mergeCell ref="B49:E50"/>
    <mergeCell ref="A18:E18"/>
    <mergeCell ref="C2:E4"/>
    <mergeCell ref="A5:E5"/>
    <mergeCell ref="A8:E8"/>
    <mergeCell ref="A12:E12"/>
    <mergeCell ref="A15:E15"/>
    <mergeCell ref="A24:E24"/>
    <mergeCell ref="A33:E33"/>
    <mergeCell ref="A36:E36"/>
    <mergeCell ref="A46:B46"/>
    <mergeCell ref="A28:E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Gohar Tadevosyan</dc:creator>
  <cp:lastModifiedBy>Hp</cp:lastModifiedBy>
  <dcterms:created xsi:type="dcterms:W3CDTF">2023-12-13T08:02:38Z</dcterms:created>
  <dcterms:modified xsi:type="dcterms:W3CDTF">2025-11-06T11:02:39Z</dcterms:modified>
</cp:coreProperties>
</file>