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26" windowWidth="21315" windowHeight="1030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<sst xmlns="http://schemas.openxmlformats.org/spreadsheetml/2006/main" count="155" uniqueCount="129">
  <si>
    <t>ÊàôØ´À</t>
  </si>
  <si>
    <t>ºÝÃ³ËáõÙµÁ</t>
  </si>
  <si>
    <t>ºÏ³ÙáõïÝ»ñÇ ³Ýí³ÝáõÙÁ</t>
  </si>
  <si>
    <t>î³ñ»Ï³Ý</t>
  </si>
  <si>
    <t>µÛáõç»</t>
  </si>
  <si>
    <t>åÉ³Ý</t>
  </si>
  <si>
    <t>ö³ëï</t>
  </si>
  <si>
    <t xml:space="preserve">          Ð³ßí»ïáõ Å³Ù³Ý³Ï³ßñç³Ý</t>
  </si>
  <si>
    <t xml:space="preserve">             Ñ³½.¹ñ³Ù</t>
  </si>
  <si>
    <t xml:space="preserve">   N</t>
  </si>
  <si>
    <t>ì³ñã³Ï³Ý µÛáõç» ÁÝ¹³Ù»ÝÁ</t>
  </si>
  <si>
    <t>ÀÝ¹³Ù»ÝÁ Ñ³ñÏ³ÛÇÝ »Ï³ÙáõïÝ»ñ</t>
  </si>
  <si>
    <t>ÐáÕÇ Ñ³ñÏ</t>
  </si>
  <si>
    <t>¶áõÛù³Ñ³ñÏ</t>
  </si>
  <si>
    <t>ºÏ³Ùï³Ñ³ñÏÇó Ù³ëÑ³ÝáõÙÝ»ñ</t>
  </si>
  <si>
    <t>Þ³ÑáõÃ³Ñ³ñÏÇó Ù³ëÑ³ÝáõÙÝ»ñ</t>
  </si>
  <si>
    <t>´Ý³å³Ñå³Ý³Ï³Ý í×³ñÝ»ñÇó Ù³ëÑ³ÝáõÙÝ»ñ</t>
  </si>
  <si>
    <t>ÐáÕÇ Ñ³ñÏÇ ¨ ·áõÛù³Ñ³ñÏÇ ïáõÛÅ ¨ ïáõ·³Ýù</t>
  </si>
  <si>
    <t>ÀÝ¹³Ù»ÝÁ ï»Õ³Ï³Ý ïáõñù»ñ (ÃáõÛÉïíáõÃÛ³Ý Ñ³Ù³ñ)</t>
  </si>
  <si>
    <t>Üáñ Ï³éáõóíáÕ ûµÛ»ÏïÝ»ñÇ ßÇÝ³ñ³ñáõÃÛáõÝ</t>
  </si>
  <si>
    <t>³</t>
  </si>
  <si>
    <t>µ</t>
  </si>
  <si>
    <t>úµÛ»ÏïÝ»ñÁ í»ñ³Ï³éáõó»Éáõ, ï»ëùÁ ÷á÷. ³ßË³ï³ÝùÝ»ñ</t>
  </si>
  <si>
    <t>úµÛ»ÏïÝ»ñÁ  ù³Ý¹»Éáõ ³ßË³ï³ÝùÝ»ñ</t>
  </si>
  <si>
    <t>à·»ÉÇó ËÙÇãùÝ»ñÇ ¨ (Ï³Ù) ÍË³ËáïÇ ³ñï³¹ñ³ÝùÇ í³×³éù</t>
  </si>
  <si>
    <t>ÑÇÙÝ³Ï³Ý ßÇÝáõÃÛáõÝÝ»ñÇ Ý»ñëáõÙ</t>
  </si>
  <si>
    <t>áã   ÑÇÙÝ³Ï³Ý ßÇÝáõÃÛáõÝÝ»ñÇ Ý»ñëáõÙ</t>
  </si>
  <si>
    <t>´³óûÃÛ³ í³×³éù Ï³½Ù³Ï»ñå»Éáõ</t>
  </si>
  <si>
    <t>¶³½ ¨ í³é»ÉÇù³ùë³ÛáõÕ³ÛÇÝ ÝÛáõÃ»ñ</t>
  </si>
  <si>
    <t>·ÛáõÕÙÃ»ñùÝ»ñ, Ûáõñ³ù³ÝãÛáõñ ûñí³ Ñ³Ù³ñ</t>
  </si>
  <si>
    <t>·</t>
  </si>
  <si>
    <t xml:space="preserve">³ÛÉ ³åñ³ÝùÝ»ñ (³Û¹ ÃíáõÙª á·»ÉÇó ËÙÇãùÝ»ñ ¨ (Ï³Ù) </t>
  </si>
  <si>
    <t xml:space="preserve"> ÍË³ËáïÇ ³ñï³¹ñ³Ýù)</t>
  </si>
  <si>
    <t>Ä³ÙÁ 24.00 Çó Ñ»ïá ³ßË³ï»Éáõ</t>
  </si>
  <si>
    <t>Ê³Õ³ïÝ»ñ</t>
  </si>
  <si>
    <t>ß³ÑáõÙÝ»ñáí Ë³Õ»ñÇ Ï³½Ù³Ï»ñåÙ³Ý ûµÛ»ÏïÝ»ñ</t>
  </si>
  <si>
    <t>µ³ÕÝÇùÝ»ñ (ë³áõÝ³Ý»ñ)</t>
  </si>
  <si>
    <t>Ñ³Ýñ³ÛÇÝ ëÝÝ¹Ç ¨ ½í³ñ×³ÝùÇ ûµÛ»ÏïÝ»ñ</t>
  </si>
  <si>
    <t>²ñï³ùÇÝ ·áí³½¹ ï»Õ³¹ñ»Éáõ</t>
  </si>
  <si>
    <t>ÍË³ËáïÇ ³ñï³¹ñ³Ýù ·áí³½¹áÕ</t>
  </si>
  <si>
    <t>³ÛÉ ³ñï³ùÇÝ ·áí³½¹</t>
  </si>
  <si>
    <t>úñ»Ýùáí ë³ÑÙ³Ýí³Í ³ÛÉ ï»Õ³Ï³Ý ïáõñù»ñ</t>
  </si>
  <si>
    <t>¹</t>
  </si>
  <si>
    <t>ÐÐ ûñ»Ýë¹ñáõÃÛ³Ùµ ë³ÑÙ³Ýí³Í å»ï³Ï³Ý ïáõñù</t>
  </si>
  <si>
    <t>àã Ñ³ñÏ³ÛÇÝ »Ï³ÙáõïÝ»ñ</t>
  </si>
  <si>
    <t>Ð³Ù³ÛÝùÇ ë»÷.Ñ³Ù³ñíáÕ ÑáÕ»ñÇ í³ñÓ³Ï³ÉáõÃÛ³Ý í³ñÓ³í×³ñ.</t>
  </si>
  <si>
    <t>¶ÛáõÕ³ïÝï»ë³Ï³Ý ÑáÕ»ñÇ í³ñÓ³Ï³ÉáõÃÛ³Ý í³ñÓ³í×³ñÝ»ñ</t>
  </si>
  <si>
    <t>î»Õ³Ï³Ý ÇÝùÝ³Ï³é³í³ñÙ³Ý Ù³ñÙÇÝÝ»ñÇ ·áõÛùÇ í³ñÓ³Ï³ÉáõÃ.</t>
  </si>
  <si>
    <t>ì³ñã³Ï³Ý Çñ³í³Ë³ËïáõÙÝ»ñÇ å³ïÅ³ÙÇçáóÝ»ñÇó</t>
  </si>
  <si>
    <t>î»Õ³Ï³Ý í×³ñÝ»ñ</t>
  </si>
  <si>
    <t xml:space="preserve">ä»ï³Ï³Ý µÛáõç»Çó å³ïíÇñ³Ïí³Í ÉÇ³½áñáõÃÛáõÝÝ»ñÇ </t>
  </si>
  <si>
    <t>Ñ³Ù³ñ Ñ³ïÏ³óáõÙÝ»ñ</t>
  </si>
  <si>
    <t>²ÛÉ áã Ñ³ñÏ³ÛÇÝ »Ï³ÙáõïÝ»ñ</t>
  </si>
  <si>
    <t>ä³ßïáÝ³Ï³Ý ïñ³Ýëý»ñïÝ»ñ ª Ñ³ïÏ³óáõÙÝ»ñ</t>
  </si>
  <si>
    <t xml:space="preserve">ä»ï³Ï³Ý µÛáõç»Çó ¹áï³óÇ³ </t>
  </si>
  <si>
    <t>üáÝ¹³ÛÇÝ µÛáõç»</t>
  </si>
  <si>
    <t>Ð³Ù³ÛÝùÇ ë»÷³Ï³ÝáõÃÛáõÝÁ Ñ³Ù³ñíáÕ ·áõÛùÇ ûï³ñáõÙÇó</t>
  </si>
  <si>
    <t>ì³ñã³Ï³Ý µÛáõç»Çó (å³Ñáõëï³ÛÇÝ ýáÝ¹Çó )</t>
  </si>
  <si>
    <t>Ï³ï³ñíáÕ Ñ³ïÏ³óáõÙÝ»ñ</t>
  </si>
  <si>
    <t>î³ñ»ëÏ½µÇ  ³½³ï ÙÝ³óáñ¹</t>
  </si>
  <si>
    <t xml:space="preserve">  _</t>
  </si>
  <si>
    <t>Ì³Ëë»ñÇ ³Ýí³ÝáõÙÁ</t>
  </si>
  <si>
    <t>î»Õ³Ï³Ý ÇÝùÝ³Ï³é³í³ñáõÙ</t>
  </si>
  <si>
    <t>ÎñÃáõÃÛáõÝ ¨ ·ÇïáõÃÛáõÝ</t>
  </si>
  <si>
    <t>²éáÕç³å³ÑáõÃÛáõÝ</t>
  </si>
  <si>
    <t xml:space="preserve">êáóÇ³É³Ï³Ý ³å³ÑáíáõÃÛáõÝ ¨ </t>
  </si>
  <si>
    <t>³å³Ñáí³·ñáõÃÛáõÝ</t>
  </si>
  <si>
    <t>Øß³ÏáõÛÃ, ëåáñï ¨ ÏñáÝ</t>
  </si>
  <si>
    <t>´Ý³ÏÏáÙáõÝ³É ïÝï»ëáõÃÛáõÝ</t>
  </si>
  <si>
    <t>Ö³Ý³å³ñÑÝ»ñÇ í»ñ³Ýáñá·áõÙ</t>
  </si>
  <si>
    <t>ê³Ý Ù³ùñáõÙ</t>
  </si>
  <si>
    <t>Î³Ý³ã³å³ïáõÙ</t>
  </si>
  <si>
    <t>²ñï³ùÇÝ Éáõë³íáñáõÃÛáõÝ</t>
  </si>
  <si>
    <t>Ð³ñ³½³ïÝ»ñ ãáõÝ»óáÕ Ù³ñ¹Ï³Ýó Ã³ÕáõÙ</t>
  </si>
  <si>
    <t>æñ³ÛÇÝ Ï³éáõÛóÝ»ñÇ ß³Ñ³·áñÍáõÙ</t>
  </si>
  <si>
    <t>²ÛÉ Í³Ëë»ñ</t>
  </si>
  <si>
    <t>ì³é»ÉÇù³¿Ý»ñ·»ïÇÏ Ñ³Ù³Ï³ñ·</t>
  </si>
  <si>
    <t>¶ÛáõÕ³ïÝï»ëáõÃÛáõÝ</t>
  </si>
  <si>
    <t>²Ýï³é³ÛÇÝ, çñ³ÛÇÝ ïÝï»ëáõÃÛáõÝ ¨</t>
  </si>
  <si>
    <t>ÓÏÝ³µáõÍáõÃÛáõÝ</t>
  </si>
  <si>
    <t>È»éÝ³Ñ³Ýù³ÛÇÝ ³ñ¹ÛáõÝ³µ»ñáõÃÛáõÝ ¨</t>
  </si>
  <si>
    <t>Ñ³Ýù³ÛÇÝ Ñ³Ý³ÍáÝ»ñ</t>
  </si>
  <si>
    <t>ä³Ñáõëï³ÛÇÝ ýáÝ¹</t>
  </si>
  <si>
    <t>Î³åÇï³É ßÇÝ³ñ³ñáõÃÛáõÝ</t>
  </si>
  <si>
    <t>Î³åÇï³É í»ñ³Ýáñá·áõÙ</t>
  </si>
  <si>
    <t>ä³ÑáõëïÝ»ñÇ Ó¨³íáñáõÙ</t>
  </si>
  <si>
    <t>ÀÝ¹³Ù»ÝÁ  Í³Ëë»ñª</t>
  </si>
  <si>
    <t xml:space="preserve"> </t>
  </si>
  <si>
    <t>Î. î.</t>
  </si>
  <si>
    <t>II</t>
  </si>
  <si>
    <t>I</t>
  </si>
  <si>
    <t>ºÎ²Øî²ÚÆÜ  Ø²ê</t>
  </si>
  <si>
    <t>Ì²Êê²ÚÆÜ Ø²ê</t>
  </si>
  <si>
    <t>ÀÝ¹³Ù»ÝÁ »Ï³ÙáõïÝ»ñ /I+II/</t>
  </si>
  <si>
    <t>Ï³ï³ñÙ³Ý  %ï³ñ»Ï³Ý  åÉ³ÝÇ ÝÏ.</t>
  </si>
  <si>
    <t>ÝÏ³ïÙ³Ùµ</t>
  </si>
  <si>
    <t>Ï³ï³ñ.  %</t>
  </si>
  <si>
    <t>ï³ñ»Ï³Ý</t>
  </si>
  <si>
    <t>åÉ³ÝÇ  ÝÏ³ï.</t>
  </si>
  <si>
    <t>Պետ. Բյուջ.ՏԻՄ պատվիրակված լիազոր.</t>
  </si>
  <si>
    <t>Հավելված</t>
  </si>
  <si>
    <t>գեոդեզիական -քարտեզագրական ծախսեր</t>
  </si>
  <si>
    <t xml:space="preserve">                          ՀԱՄԱՅՆՔԻ ՂԵԿԱՎԱՐ                                 Վ.ՀՈՎՀԱՆՆԻՍՅԱՆ</t>
  </si>
  <si>
    <t>²ÛÉ ³ÕµÛáõñÝ»ñÇó դոտացիաներ</t>
  </si>
  <si>
    <t>Պ/Բ տրամադրվող նպատակային սուբվենցիա</t>
  </si>
  <si>
    <t xml:space="preserve">                                                                                                         Հայաստանի Հանրապետության  ì³Ûáó Óáñ Ù³ñ½Ç </t>
  </si>
  <si>
    <t>տրանսպորտ</t>
  </si>
  <si>
    <t>ծախսերը առանց Հեր-Հերի</t>
  </si>
  <si>
    <t>մնացորդ</t>
  </si>
  <si>
    <t>jermuk   89.2</t>
  </si>
  <si>
    <t>gndevaz  269898.9</t>
  </si>
  <si>
    <t>karmrashen 0</t>
  </si>
  <si>
    <t>gndevaz 875.2</t>
  </si>
  <si>
    <t>karmrashen  540.6</t>
  </si>
  <si>
    <t>jermuk  2085.2</t>
  </si>
  <si>
    <t xml:space="preserve">her-her 272.7   </t>
  </si>
  <si>
    <t>her-her    175.6</t>
  </si>
  <si>
    <t xml:space="preserve">                                                                                          æ»ñÙáõÏ   Ñ³Ù³ÛÝùÇ  </t>
  </si>
  <si>
    <t>Ջերմուկ  համայնքի ավագանու</t>
  </si>
  <si>
    <t xml:space="preserve">                                                                                          2017 Ãí³Ï³ÝÇ  </t>
  </si>
  <si>
    <t xml:space="preserve">                         ՖԻՆԱՆՍԱԿԱՆ ԲԱԺՆԻ ՊԵՏ                         Ա. ՂԱԶԱՐՅԱՆ</t>
  </si>
  <si>
    <t>Պ/Բ տրամադրվող կապիտալ սուբվենցիա</t>
  </si>
  <si>
    <t>30.12.2017թ.</t>
  </si>
  <si>
    <t xml:space="preserve">           (12 ³ÙÇë )</t>
  </si>
  <si>
    <t xml:space="preserve">  2018թ   հունվարի    -ի  N    որոշման</t>
  </si>
  <si>
    <t>12 ³ÙÇëÝ»ñÇ</t>
  </si>
  <si>
    <t xml:space="preserve">                    12 ³ÙÇë )</t>
  </si>
  <si>
    <t>Ï³ï³ñÙ³Ý % 12 ³ÙÇëÝ»ñÇ ÝÏ³ïÙ³Ùµ</t>
  </si>
  <si>
    <t xml:space="preserve">               տարեկան   µÛáõç»Ç  Ï³ï³ñáÕ³Ï³ÝÁ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</si>
</sst>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0.0"/>
    <numFmt numFmtId="187" formatCode="0.0000"/>
    <numFmt numFmtId="188" formatCode="0.000"/>
  </numFmts>
  <fonts count="70">
    <font>
      <sz val="10"/>
      <name val="Arial"/>
      <family val="0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Armenian"/>
      <family val="2"/>
    </font>
    <font>
      <b/>
      <sz val="14"/>
      <name val="Times Armenian"/>
      <family val="1"/>
    </font>
    <font>
      <sz val="12"/>
      <name val="Times Armenian"/>
      <family val="1"/>
    </font>
    <font>
      <b/>
      <sz val="11"/>
      <name val="Times Armenian"/>
      <family val="1"/>
    </font>
    <font>
      <b/>
      <i/>
      <sz val="10"/>
      <name val="Arial Armenian"/>
      <family val="2"/>
    </font>
    <font>
      <b/>
      <i/>
      <sz val="9"/>
      <name val="Arial Armenian"/>
      <family val="2"/>
    </font>
    <font>
      <b/>
      <i/>
      <sz val="11"/>
      <name val="Times Armenian"/>
      <family val="1"/>
    </font>
    <font>
      <sz val="10"/>
      <name val="Sylfaen"/>
      <family val="1"/>
    </font>
    <font>
      <b/>
      <i/>
      <sz val="8"/>
      <name val="Times Armenian"/>
      <family val="1"/>
    </font>
    <font>
      <sz val="8"/>
      <name val="Times Armenian"/>
      <family val="1"/>
    </font>
    <font>
      <sz val="8"/>
      <name val="Arial"/>
      <family val="0"/>
    </font>
    <font>
      <b/>
      <i/>
      <sz val="10"/>
      <name val="Times Armenian"/>
      <family val="1"/>
    </font>
    <font>
      <b/>
      <sz val="10"/>
      <name val="Times Armenian"/>
      <family val="1"/>
    </font>
    <font>
      <b/>
      <i/>
      <sz val="11"/>
      <name val="Arial Armenian"/>
      <family val="2"/>
    </font>
    <font>
      <b/>
      <sz val="12"/>
      <name val="Times Armenian"/>
      <family val="1"/>
    </font>
    <font>
      <sz val="9"/>
      <name val="Times Armenian"/>
      <family val="1"/>
    </font>
    <font>
      <i/>
      <sz val="11"/>
      <name val="Arial Armenian"/>
      <family val="2"/>
    </font>
    <font>
      <sz val="10"/>
      <color indexed="8"/>
      <name val="Arial Armenian"/>
      <family val="2"/>
    </font>
    <font>
      <b/>
      <i/>
      <sz val="10"/>
      <color indexed="8"/>
      <name val="Arial Armenian"/>
      <family val="2"/>
    </font>
    <font>
      <b/>
      <i/>
      <sz val="12"/>
      <name val="Times Armenian"/>
      <family val="1"/>
    </font>
    <font>
      <b/>
      <sz val="8"/>
      <color indexed="10"/>
      <name val="Arial Armenian"/>
      <family val="2"/>
    </font>
    <font>
      <sz val="8"/>
      <color indexed="10"/>
      <name val="Arial Armenian"/>
      <family val="2"/>
    </font>
    <font>
      <b/>
      <i/>
      <sz val="10"/>
      <color indexed="10"/>
      <name val="Arial Armenian"/>
      <family val="2"/>
    </font>
    <font>
      <b/>
      <i/>
      <sz val="10"/>
      <color indexed="10"/>
      <name val="Times Armeni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LatArm"/>
      <family val="2"/>
    </font>
    <font>
      <b/>
      <sz val="12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9" xfId="0" applyFont="1" applyBorder="1" applyAlignment="1">
      <alignment textRotation="90"/>
    </xf>
    <xf numFmtId="0" fontId="1" fillId="0" borderId="19" xfId="0" applyFont="1" applyBorder="1" applyAlignment="1">
      <alignment textRotation="90"/>
    </xf>
    <xf numFmtId="186" fontId="1" fillId="0" borderId="0" xfId="0" applyNumberFormat="1" applyFont="1" applyAlignment="1">
      <alignment/>
    </xf>
    <xf numFmtId="186" fontId="1" fillId="0" borderId="20" xfId="0" applyNumberFormat="1" applyFont="1" applyBorder="1" applyAlignment="1">
      <alignment/>
    </xf>
    <xf numFmtId="186" fontId="1" fillId="0" borderId="21" xfId="0" applyNumberFormat="1" applyFont="1" applyBorder="1" applyAlignment="1">
      <alignment/>
    </xf>
    <xf numFmtId="186" fontId="1" fillId="0" borderId="22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0" xfId="0" applyFont="1" applyBorder="1" applyAlignment="1">
      <alignment/>
    </xf>
    <xf numFmtId="186" fontId="1" fillId="0" borderId="23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186" fontId="1" fillId="0" borderId="25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6" fontId="3" fillId="0" borderId="20" xfId="0" applyNumberFormat="1" applyFont="1" applyBorder="1" applyAlignment="1">
      <alignment/>
    </xf>
    <xf numFmtId="186" fontId="1" fillId="0" borderId="26" xfId="0" applyNumberFormat="1" applyFont="1" applyBorder="1" applyAlignment="1">
      <alignment/>
    </xf>
    <xf numFmtId="186" fontId="1" fillId="0" borderId="27" xfId="0" applyNumberFormat="1" applyFont="1" applyBorder="1" applyAlignment="1">
      <alignment/>
    </xf>
    <xf numFmtId="0" fontId="3" fillId="0" borderId="28" xfId="0" applyFont="1" applyBorder="1" applyAlignment="1">
      <alignment textRotation="90"/>
    </xf>
    <xf numFmtId="0" fontId="1" fillId="0" borderId="26" xfId="0" applyFont="1" applyBorder="1" applyAlignment="1">
      <alignment/>
    </xf>
    <xf numFmtId="186" fontId="5" fillId="0" borderId="20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186" fontId="2" fillId="0" borderId="20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3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6" fontId="14" fillId="0" borderId="20" xfId="0" applyNumberFormat="1" applyFont="1" applyBorder="1" applyAlignment="1">
      <alignment/>
    </xf>
    <xf numFmtId="186" fontId="15" fillId="0" borderId="20" xfId="0" applyNumberFormat="1" applyFont="1" applyBorder="1" applyAlignment="1">
      <alignment/>
    </xf>
    <xf numFmtId="0" fontId="5" fillId="0" borderId="18" xfId="0" applyFont="1" applyBorder="1" applyAlignment="1">
      <alignment horizontal="center" textRotation="90"/>
    </xf>
    <xf numFmtId="0" fontId="5" fillId="0" borderId="28" xfId="0" applyFont="1" applyBorder="1" applyAlignment="1">
      <alignment horizontal="center" textRotation="90"/>
    </xf>
    <xf numFmtId="186" fontId="13" fillId="0" borderId="20" xfId="0" applyNumberFormat="1" applyFont="1" applyBorder="1" applyAlignment="1">
      <alignment/>
    </xf>
    <xf numFmtId="0" fontId="1" fillId="0" borderId="10" xfId="0" applyFont="1" applyBorder="1" applyAlignment="1">
      <alignment textRotation="90"/>
    </xf>
    <xf numFmtId="0" fontId="3" fillId="0" borderId="15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6" fontId="13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/>
    </xf>
    <xf numFmtId="186" fontId="18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86" fontId="1" fillId="0" borderId="27" xfId="0" applyNumberFormat="1" applyFont="1" applyBorder="1" applyAlignment="1">
      <alignment/>
    </xf>
    <xf numFmtId="186" fontId="21" fillId="0" borderId="20" xfId="0" applyNumberFormat="1" applyFont="1" applyBorder="1" applyAlignment="1">
      <alignment/>
    </xf>
    <xf numFmtId="186" fontId="22" fillId="0" borderId="20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0" fontId="23" fillId="33" borderId="20" xfId="0" applyFont="1" applyFill="1" applyBorder="1" applyAlignment="1">
      <alignment/>
    </xf>
    <xf numFmtId="0" fontId="23" fillId="33" borderId="23" xfId="0" applyFont="1" applyFill="1" applyBorder="1" applyAlignment="1">
      <alignment/>
    </xf>
    <xf numFmtId="186" fontId="23" fillId="33" borderId="2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4" fillId="34" borderId="10" xfId="0" applyFont="1" applyFill="1" applyBorder="1" applyAlignment="1">
      <alignment textRotation="90"/>
    </xf>
    <xf numFmtId="0" fontId="24" fillId="34" borderId="15" xfId="0" applyFont="1" applyFill="1" applyBorder="1" applyAlignment="1">
      <alignment textRotation="90"/>
    </xf>
    <xf numFmtId="186" fontId="24" fillId="34" borderId="20" xfId="0" applyNumberFormat="1" applyFont="1" applyFill="1" applyBorder="1" applyAlignment="1">
      <alignment/>
    </xf>
    <xf numFmtId="0" fontId="24" fillId="34" borderId="0" xfId="0" applyFont="1" applyFill="1" applyAlignment="1">
      <alignment/>
    </xf>
    <xf numFmtId="186" fontId="23" fillId="33" borderId="23" xfId="0" applyNumberFormat="1" applyFont="1" applyFill="1" applyBorder="1" applyAlignment="1">
      <alignment/>
    </xf>
    <xf numFmtId="186" fontId="25" fillId="0" borderId="20" xfId="0" applyNumberFormat="1" applyFont="1" applyBorder="1" applyAlignment="1">
      <alignment/>
    </xf>
    <xf numFmtId="0" fontId="26" fillId="33" borderId="0" xfId="0" applyFont="1" applyFill="1" applyAlignment="1">
      <alignment/>
    </xf>
    <xf numFmtId="186" fontId="23" fillId="33" borderId="21" xfId="0" applyNumberFormat="1" applyFont="1" applyFill="1" applyBorder="1" applyAlignment="1">
      <alignment/>
    </xf>
    <xf numFmtId="186" fontId="16" fillId="33" borderId="20" xfId="0" applyNumberFormat="1" applyFont="1" applyFill="1" applyBorder="1" applyAlignment="1">
      <alignment/>
    </xf>
    <xf numFmtId="186" fontId="4" fillId="0" borderId="29" xfId="0" applyNumberFormat="1" applyFont="1" applyBorder="1" applyAlignment="1">
      <alignment/>
    </xf>
    <xf numFmtId="186" fontId="4" fillId="0" borderId="32" xfId="0" applyNumberFormat="1" applyFont="1" applyBorder="1" applyAlignment="1">
      <alignment/>
    </xf>
    <xf numFmtId="186" fontId="4" fillId="0" borderId="26" xfId="0" applyNumberFormat="1" applyFont="1" applyBorder="1" applyAlignment="1">
      <alignment/>
    </xf>
    <xf numFmtId="0" fontId="23" fillId="33" borderId="26" xfId="0" applyFont="1" applyFill="1" applyBorder="1" applyAlignment="1">
      <alignment/>
    </xf>
    <xf numFmtId="186" fontId="23" fillId="33" borderId="27" xfId="0" applyNumberFormat="1" applyFont="1" applyFill="1" applyBorder="1" applyAlignment="1">
      <alignment/>
    </xf>
    <xf numFmtId="0" fontId="24" fillId="34" borderId="23" xfId="0" applyFont="1" applyFill="1" applyBorder="1" applyAlignment="1">
      <alignment/>
    </xf>
    <xf numFmtId="186" fontId="24" fillId="34" borderId="27" xfId="0" applyNumberFormat="1" applyFont="1" applyFill="1" applyBorder="1" applyAlignment="1">
      <alignment/>
    </xf>
    <xf numFmtId="0" fontId="23" fillId="33" borderId="22" xfId="0" applyFont="1" applyFill="1" applyBorder="1" applyAlignment="1">
      <alignment/>
    </xf>
    <xf numFmtId="186" fontId="23" fillId="33" borderId="22" xfId="0" applyNumberFormat="1" applyFont="1" applyFill="1" applyBorder="1" applyAlignment="1">
      <alignment/>
    </xf>
    <xf numFmtId="0" fontId="26" fillId="33" borderId="26" xfId="0" applyFont="1" applyFill="1" applyBorder="1" applyAlignment="1">
      <alignment/>
    </xf>
    <xf numFmtId="186" fontId="26" fillId="33" borderId="33" xfId="0" applyNumberFormat="1" applyFont="1" applyFill="1" applyBorder="1" applyAlignment="1">
      <alignment/>
    </xf>
    <xf numFmtId="186" fontId="27" fillId="0" borderId="20" xfId="0" applyNumberFormat="1" applyFont="1" applyBorder="1" applyAlignment="1">
      <alignment/>
    </xf>
    <xf numFmtId="0" fontId="12" fillId="34" borderId="0" xfId="0" applyFont="1" applyFill="1" applyAlignment="1">
      <alignment/>
    </xf>
    <xf numFmtId="186" fontId="28" fillId="0" borderId="20" xfId="0" applyNumberFormat="1" applyFont="1" applyBorder="1" applyAlignment="1">
      <alignment/>
    </xf>
    <xf numFmtId="0" fontId="12" fillId="34" borderId="23" xfId="0" applyFont="1" applyFill="1" applyBorder="1" applyAlignment="1">
      <alignment/>
    </xf>
    <xf numFmtId="186" fontId="12" fillId="34" borderId="25" xfId="0" applyNumberFormat="1" applyFont="1" applyFill="1" applyBorder="1" applyAlignment="1">
      <alignment/>
    </xf>
    <xf numFmtId="186" fontId="29" fillId="34" borderId="20" xfId="0" applyNumberFormat="1" applyFont="1" applyFill="1" applyBorder="1" applyAlignment="1">
      <alignment/>
    </xf>
    <xf numFmtId="186" fontId="4" fillId="0" borderId="22" xfId="0" applyNumberFormat="1" applyFont="1" applyBorder="1" applyAlignment="1">
      <alignment/>
    </xf>
    <xf numFmtId="0" fontId="30" fillId="0" borderId="20" xfId="0" applyFont="1" applyBorder="1" applyAlignment="1">
      <alignment/>
    </xf>
    <xf numFmtId="0" fontId="31" fillId="0" borderId="20" xfId="0" applyFont="1" applyBorder="1" applyAlignment="1">
      <alignment/>
    </xf>
    <xf numFmtId="186" fontId="32" fillId="0" borderId="20" xfId="0" applyNumberFormat="1" applyFont="1" applyBorder="1" applyAlignment="1">
      <alignment/>
    </xf>
    <xf numFmtId="186" fontId="33" fillId="0" borderId="20" xfId="0" applyNumberFormat="1" applyFont="1" applyBorder="1" applyAlignment="1">
      <alignment/>
    </xf>
    <xf numFmtId="186" fontId="31" fillId="0" borderId="0" xfId="0" applyNumberFormat="1" applyFont="1" applyAlignment="1">
      <alignment/>
    </xf>
    <xf numFmtId="0" fontId="31" fillId="0" borderId="0" xfId="0" applyFont="1" applyAlignment="1">
      <alignment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34" borderId="23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1" fillId="0" borderId="0" xfId="0" applyFont="1" applyAlignment="1">
      <alignment/>
    </xf>
    <xf numFmtId="0" fontId="7" fillId="34" borderId="20" xfId="0" applyFont="1" applyFill="1" applyBorder="1" applyAlignment="1">
      <alignment/>
    </xf>
    <xf numFmtId="0" fontId="52" fillId="34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zoomScalePageLayoutView="0" workbookViewId="0" topLeftCell="A34">
      <selection activeCell="C69" sqref="C69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50.28125" style="0" customWidth="1"/>
    <col min="4" max="4" width="13.8515625" style="0" customWidth="1"/>
    <col min="5" max="5" width="13.421875" style="0" customWidth="1"/>
    <col min="6" max="6" width="12.7109375" style="0" customWidth="1"/>
    <col min="7" max="7" width="11.28125" style="0" customWidth="1"/>
    <col min="8" max="8" width="12.7109375" style="0" customWidth="1"/>
  </cols>
  <sheetData>
    <row r="1" spans="3:8" s="1" customFormat="1" ht="12" customHeight="1">
      <c r="C1" s="52"/>
      <c r="D1" s="52"/>
      <c r="E1" s="132" t="s">
        <v>100</v>
      </c>
      <c r="F1" s="132"/>
      <c r="G1" s="132"/>
      <c r="H1" s="132"/>
    </row>
    <row r="2" spans="3:8" s="1" customFormat="1" ht="18.75" hidden="1">
      <c r="C2" s="52"/>
      <c r="D2" s="52"/>
      <c r="E2" s="66"/>
      <c r="F2" s="66"/>
      <c r="G2" s="66"/>
      <c r="H2" s="66"/>
    </row>
    <row r="3" spans="3:8" s="1" customFormat="1" ht="11.25" customHeight="1">
      <c r="C3" s="53"/>
      <c r="D3" s="53"/>
      <c r="E3" s="133" t="s">
        <v>118</v>
      </c>
      <c r="F3" s="133"/>
      <c r="G3" s="133"/>
      <c r="H3" s="133"/>
    </row>
    <row r="4" spans="5:8" s="1" customFormat="1" ht="15" hidden="1">
      <c r="E4" s="66"/>
      <c r="F4" s="66"/>
      <c r="G4" s="66"/>
      <c r="H4" s="66"/>
    </row>
    <row r="5" spans="3:8" s="1" customFormat="1" ht="12.75" customHeight="1">
      <c r="C5" s="44"/>
      <c r="D5" s="2"/>
      <c r="E5" s="133" t="s">
        <v>124</v>
      </c>
      <c r="F5" s="133"/>
      <c r="G5" s="133"/>
      <c r="H5" s="133"/>
    </row>
    <row r="6" spans="3:8" s="1" customFormat="1" ht="12.75" customHeight="1">
      <c r="C6" s="44"/>
      <c r="D6" s="2"/>
      <c r="E6" s="2"/>
      <c r="F6" s="2"/>
      <c r="G6" s="2"/>
      <c r="H6" s="2"/>
    </row>
    <row r="7" spans="1:8" s="1" customFormat="1" ht="15.75" customHeight="1">
      <c r="A7" s="1" t="s">
        <v>87</v>
      </c>
      <c r="C7" s="87" t="s">
        <v>105</v>
      </c>
      <c r="D7" s="87"/>
      <c r="E7" s="87"/>
      <c r="F7" s="44"/>
      <c r="G7" s="44"/>
      <c r="H7" s="44"/>
    </row>
    <row r="8" spans="1:8" s="1" customFormat="1" ht="14.25" customHeight="1">
      <c r="A8" s="137" t="s">
        <v>117</v>
      </c>
      <c r="B8" s="137"/>
      <c r="C8" s="137"/>
      <c r="D8" s="137"/>
      <c r="E8" s="137"/>
      <c r="F8" s="137"/>
      <c r="G8" s="137"/>
      <c r="H8" s="137"/>
    </row>
    <row r="9" spans="2:8" s="1" customFormat="1" ht="15" customHeight="1">
      <c r="B9" s="131" t="s">
        <v>119</v>
      </c>
      <c r="C9" s="131"/>
      <c r="D9" s="131"/>
      <c r="E9" s="131"/>
      <c r="F9" s="131"/>
      <c r="G9" s="131"/>
      <c r="H9" s="131"/>
    </row>
    <row r="10" spans="2:8" s="1" customFormat="1" ht="15" customHeight="1">
      <c r="B10" s="138" t="s">
        <v>128</v>
      </c>
      <c r="C10" s="138"/>
      <c r="D10" s="138"/>
      <c r="E10" s="138"/>
      <c r="F10" s="138"/>
      <c r="G10" s="138"/>
      <c r="H10" s="131"/>
    </row>
    <row r="11" spans="3:8" s="1" customFormat="1" ht="11.25" customHeight="1">
      <c r="C11" s="54"/>
      <c r="D11" s="54"/>
      <c r="E11" s="54"/>
      <c r="F11" s="44"/>
      <c r="G11" s="44"/>
      <c r="H11" s="44"/>
    </row>
    <row r="12" spans="3:5" s="1" customFormat="1" ht="16.5" thickBot="1">
      <c r="C12" s="139" t="s">
        <v>91</v>
      </c>
      <c r="D12" s="54" t="s">
        <v>122</v>
      </c>
      <c r="E12" s="54"/>
    </row>
    <row r="13" spans="1:8" s="1" customFormat="1" ht="12.75">
      <c r="A13" s="3"/>
      <c r="B13" s="4"/>
      <c r="C13" s="12"/>
      <c r="D13" s="32" t="s">
        <v>3</v>
      </c>
      <c r="E13" s="8" t="s">
        <v>7</v>
      </c>
      <c r="F13" s="9"/>
      <c r="G13" s="9"/>
      <c r="H13" s="4"/>
    </row>
    <row r="14" spans="1:8" s="1" customFormat="1" ht="13.5" thickBot="1">
      <c r="A14" s="6"/>
      <c r="B14" s="7"/>
      <c r="C14" s="15"/>
      <c r="D14" s="33" t="s">
        <v>4</v>
      </c>
      <c r="E14" s="10" t="s">
        <v>123</v>
      </c>
      <c r="F14" s="11"/>
      <c r="G14" s="11"/>
      <c r="H14" s="5"/>
    </row>
    <row r="15" spans="1:8" s="1" customFormat="1" ht="25.5" customHeight="1" thickBot="1">
      <c r="A15" s="10" t="s">
        <v>9</v>
      </c>
      <c r="B15" s="13"/>
      <c r="C15" s="34" t="s">
        <v>2</v>
      </c>
      <c r="D15" s="45" t="s">
        <v>5</v>
      </c>
      <c r="E15" s="45" t="s">
        <v>5</v>
      </c>
      <c r="F15" s="46" t="s">
        <v>6</v>
      </c>
      <c r="G15" s="47" t="s">
        <v>96</v>
      </c>
      <c r="H15" s="47" t="s">
        <v>96</v>
      </c>
    </row>
    <row r="16" spans="1:8" s="1" customFormat="1" ht="60.75" customHeight="1" thickBot="1">
      <c r="A16" s="17" t="s">
        <v>0</v>
      </c>
      <c r="B16" s="16" t="s">
        <v>1</v>
      </c>
      <c r="C16" s="14"/>
      <c r="D16" s="48" t="s">
        <v>8</v>
      </c>
      <c r="E16" s="49"/>
      <c r="F16" s="50"/>
      <c r="G16" s="51" t="s">
        <v>125</v>
      </c>
      <c r="H16" s="51" t="s">
        <v>97</v>
      </c>
    </row>
    <row r="17" spans="1:8" s="1" customFormat="1" ht="16.5" customHeight="1" thickBot="1">
      <c r="A17" s="60"/>
      <c r="B17" s="61"/>
      <c r="C17" s="62"/>
      <c r="D17" s="63"/>
      <c r="E17" s="63"/>
      <c r="F17" s="63"/>
      <c r="G17" s="64" t="s">
        <v>95</v>
      </c>
      <c r="H17" s="64" t="s">
        <v>98</v>
      </c>
    </row>
    <row r="18" spans="1:8" s="99" customFormat="1" ht="18" customHeight="1">
      <c r="A18" s="96" t="s">
        <v>60</v>
      </c>
      <c r="B18" s="97"/>
      <c r="C18" s="140" t="s">
        <v>10</v>
      </c>
      <c r="D18" s="98">
        <f>D19+D26+D47+D48+D57+D61</f>
        <v>392529.5</v>
      </c>
      <c r="E18" s="98">
        <f>E19+E26+E47+E48+E57+E61</f>
        <v>392529.5</v>
      </c>
      <c r="F18" s="98">
        <f>F19+F26+F47+F48+F57+F61</f>
        <v>396688.2</v>
      </c>
      <c r="G18" s="98">
        <f aca="true" t="shared" si="0" ref="G18:G24">F18/E18*100</f>
        <v>101.05946177293681</v>
      </c>
      <c r="H18" s="98">
        <f aca="true" t="shared" si="1" ref="H18:H24">G18</f>
        <v>101.05946177293681</v>
      </c>
    </row>
    <row r="19" spans="1:8" s="95" customFormat="1" ht="15">
      <c r="A19" s="92">
        <v>1</v>
      </c>
      <c r="B19" s="93"/>
      <c r="C19" s="92" t="s">
        <v>11</v>
      </c>
      <c r="D19" s="94">
        <f>D20+D21</f>
        <v>64334</v>
      </c>
      <c r="E19" s="94">
        <f>E20+E21</f>
        <v>64334</v>
      </c>
      <c r="F19" s="94">
        <f>F20+F21</f>
        <v>65577.6</v>
      </c>
      <c r="G19" s="104">
        <f t="shared" si="0"/>
        <v>101.93303696334755</v>
      </c>
      <c r="H19" s="104">
        <f t="shared" si="1"/>
        <v>101.93303696334755</v>
      </c>
    </row>
    <row r="20" spans="2:8" s="1" customFormat="1" ht="12.75">
      <c r="B20" s="26">
        <v>1.1</v>
      </c>
      <c r="C20" s="25" t="s">
        <v>12</v>
      </c>
      <c r="D20" s="41">
        <v>15864</v>
      </c>
      <c r="E20" s="41">
        <f>D20</f>
        <v>15864</v>
      </c>
      <c r="F20" s="41">
        <v>17920.8</v>
      </c>
      <c r="G20" s="90">
        <f t="shared" si="0"/>
        <v>112.96520423600604</v>
      </c>
      <c r="H20" s="90">
        <f t="shared" si="1"/>
        <v>112.96520423600604</v>
      </c>
    </row>
    <row r="21" spans="2:8" s="1" customFormat="1" ht="12.75">
      <c r="B21" s="26">
        <v>1.2</v>
      </c>
      <c r="C21" s="25" t="s">
        <v>13</v>
      </c>
      <c r="D21" s="41">
        <v>48470</v>
      </c>
      <c r="E21" s="41">
        <f>D21</f>
        <v>48470</v>
      </c>
      <c r="F21" s="41">
        <v>47656.8</v>
      </c>
      <c r="G21" s="90">
        <f t="shared" si="0"/>
        <v>98.3222611924902</v>
      </c>
      <c r="H21" s="90">
        <f t="shared" si="1"/>
        <v>98.3222611924902</v>
      </c>
    </row>
    <row r="22" spans="2:8" s="1" customFormat="1" ht="14.25" hidden="1">
      <c r="B22" s="26">
        <v>1.3</v>
      </c>
      <c r="C22" s="25" t="s">
        <v>14</v>
      </c>
      <c r="D22" s="35"/>
      <c r="E22" s="35"/>
      <c r="F22" s="19"/>
      <c r="G22" s="59" t="e">
        <f t="shared" si="0"/>
        <v>#DIV/0!</v>
      </c>
      <c r="H22" s="59" t="e">
        <f t="shared" si="1"/>
        <v>#DIV/0!</v>
      </c>
    </row>
    <row r="23" spans="2:8" s="1" customFormat="1" ht="14.25" hidden="1">
      <c r="B23" s="26">
        <v>1.4</v>
      </c>
      <c r="C23" s="25" t="s">
        <v>15</v>
      </c>
      <c r="D23" s="35"/>
      <c r="E23" s="35"/>
      <c r="F23" s="19"/>
      <c r="G23" s="59" t="e">
        <f t="shared" si="0"/>
        <v>#DIV/0!</v>
      </c>
      <c r="H23" s="59" t="e">
        <f t="shared" si="1"/>
        <v>#DIV/0!</v>
      </c>
    </row>
    <row r="24" spans="2:8" s="1" customFormat="1" ht="14.25" hidden="1">
      <c r="B24" s="26">
        <v>1.5</v>
      </c>
      <c r="C24" s="25" t="s">
        <v>16</v>
      </c>
      <c r="D24" s="35"/>
      <c r="E24" s="35"/>
      <c r="F24" s="19"/>
      <c r="G24" s="59" t="e">
        <f t="shared" si="0"/>
        <v>#DIV/0!</v>
      </c>
      <c r="H24" s="59" t="e">
        <f t="shared" si="1"/>
        <v>#DIV/0!</v>
      </c>
    </row>
    <row r="25" spans="2:8" s="1" customFormat="1" ht="14.25">
      <c r="B25" s="26">
        <v>1.6</v>
      </c>
      <c r="C25" s="25" t="s">
        <v>17</v>
      </c>
      <c r="D25" s="35"/>
      <c r="E25" s="35"/>
      <c r="F25" s="19"/>
      <c r="G25" s="59"/>
      <c r="H25" s="59"/>
    </row>
    <row r="26" spans="1:8" s="95" customFormat="1" ht="15">
      <c r="A26" s="93">
        <v>2</v>
      </c>
      <c r="B26" s="100"/>
      <c r="C26" s="92" t="s">
        <v>18</v>
      </c>
      <c r="D26" s="94">
        <f>D27+D28+D29+D30+D33+D38+D43+D46</f>
        <v>8053.9</v>
      </c>
      <c r="E26" s="94">
        <f>E27+E28+E29+E30+E33+E38+E43+E46</f>
        <v>8053.9</v>
      </c>
      <c r="F26" s="94">
        <f>F27+F28+F29+F30+F33+F38+F43+F46</f>
        <v>8280.6</v>
      </c>
      <c r="G26" s="104">
        <f>F26/E26*100</f>
        <v>102.8147853834788</v>
      </c>
      <c r="H26" s="104">
        <f>G26</f>
        <v>102.8147853834788</v>
      </c>
    </row>
    <row r="27" spans="1:8" s="1" customFormat="1" ht="12.75">
      <c r="A27" s="28"/>
      <c r="B27" s="26">
        <v>2.1</v>
      </c>
      <c r="C27" s="25" t="s">
        <v>19</v>
      </c>
      <c r="D27" s="41">
        <v>1429</v>
      </c>
      <c r="E27" s="41">
        <v>1429</v>
      </c>
      <c r="F27" s="41">
        <v>1429</v>
      </c>
      <c r="G27" s="90">
        <f>F27/E27*100</f>
        <v>100</v>
      </c>
      <c r="H27" s="90">
        <f>G27</f>
        <v>100</v>
      </c>
    </row>
    <row r="28" spans="1:8" s="1" customFormat="1" ht="12.75">
      <c r="A28" s="29"/>
      <c r="B28" s="26">
        <v>2.2</v>
      </c>
      <c r="C28" s="25" t="s">
        <v>22</v>
      </c>
      <c r="D28" s="41">
        <v>0</v>
      </c>
      <c r="E28" s="41">
        <v>0</v>
      </c>
      <c r="F28" s="41">
        <v>0</v>
      </c>
      <c r="G28" s="90"/>
      <c r="H28" s="90"/>
    </row>
    <row r="29" spans="1:8" s="1" customFormat="1" ht="12.75">
      <c r="A29" s="29"/>
      <c r="B29" s="26">
        <v>2.3</v>
      </c>
      <c r="C29" s="25" t="s">
        <v>23</v>
      </c>
      <c r="D29" s="41">
        <v>65.5</v>
      </c>
      <c r="E29" s="41">
        <v>65.5</v>
      </c>
      <c r="F29" s="41">
        <v>0</v>
      </c>
      <c r="G29" s="90">
        <f>F29/E29*100</f>
        <v>0</v>
      </c>
      <c r="H29" s="90">
        <f>G29</f>
        <v>0</v>
      </c>
    </row>
    <row r="30" spans="1:8" s="1" customFormat="1" ht="12.75">
      <c r="A30" s="29"/>
      <c r="B30" s="26">
        <v>2.4</v>
      </c>
      <c r="C30" s="25" t="s">
        <v>24</v>
      </c>
      <c r="D30" s="41">
        <f>D31</f>
        <v>2498.9</v>
      </c>
      <c r="E30" s="41">
        <f>E31</f>
        <v>2498.9</v>
      </c>
      <c r="F30" s="41">
        <f>F31</f>
        <v>2551</v>
      </c>
      <c r="G30" s="90">
        <f>F30/E30*100</f>
        <v>102.08491736364</v>
      </c>
      <c r="H30" s="90">
        <f>G30</f>
        <v>102.08491736364</v>
      </c>
    </row>
    <row r="31" spans="1:8" s="1" customFormat="1" ht="12.75">
      <c r="A31" s="29"/>
      <c r="B31" s="26" t="s">
        <v>20</v>
      </c>
      <c r="C31" s="25" t="s">
        <v>25</v>
      </c>
      <c r="D31" s="42">
        <v>2498.9</v>
      </c>
      <c r="E31" s="42">
        <v>2498.9</v>
      </c>
      <c r="F31" s="42">
        <v>2551</v>
      </c>
      <c r="G31" s="101">
        <f>F31/E31*100</f>
        <v>102.08491736364</v>
      </c>
      <c r="H31" s="101">
        <f>F31/D31*100</f>
        <v>102.08491736364</v>
      </c>
    </row>
    <row r="32" spans="1:8" s="1" customFormat="1" ht="14.25">
      <c r="A32" s="29"/>
      <c r="B32" s="26" t="s">
        <v>21</v>
      </c>
      <c r="C32" s="25" t="s">
        <v>26</v>
      </c>
      <c r="D32" s="35"/>
      <c r="E32" s="35"/>
      <c r="F32" s="35"/>
      <c r="G32" s="59"/>
      <c r="H32" s="59"/>
    </row>
    <row r="33" spans="1:8" s="1" customFormat="1" ht="12.75">
      <c r="A33" s="29"/>
      <c r="B33" s="26">
        <v>2.5</v>
      </c>
      <c r="C33" s="25" t="s">
        <v>27</v>
      </c>
      <c r="D33" s="41">
        <f>D34+D35+D36+D37</f>
        <v>1000.5</v>
      </c>
      <c r="E33" s="41">
        <f>E34+E35+E36+E37</f>
        <v>1000.5</v>
      </c>
      <c r="F33" s="41">
        <f>F34+F35+F36+F37</f>
        <v>980.5</v>
      </c>
      <c r="G33" s="90">
        <f>F33/E33*100</f>
        <v>98.00099950024988</v>
      </c>
      <c r="H33" s="90">
        <f>G33</f>
        <v>98.00099950024988</v>
      </c>
    </row>
    <row r="34" spans="1:8" s="1" customFormat="1" ht="12.75">
      <c r="A34" s="29"/>
      <c r="B34" s="26" t="s">
        <v>20</v>
      </c>
      <c r="C34" s="25" t="s">
        <v>28</v>
      </c>
      <c r="D34" s="42">
        <v>245</v>
      </c>
      <c r="E34" s="42">
        <v>245</v>
      </c>
      <c r="F34" s="42">
        <v>245</v>
      </c>
      <c r="G34" s="101">
        <f>F34/E34*100</f>
        <v>100</v>
      </c>
      <c r="H34" s="101">
        <f>F34/D34*100</f>
        <v>100</v>
      </c>
    </row>
    <row r="35" spans="1:8" s="1" customFormat="1" ht="12.75">
      <c r="A35" s="29"/>
      <c r="B35" s="26" t="s">
        <v>21</v>
      </c>
      <c r="C35" s="25" t="s">
        <v>29</v>
      </c>
      <c r="D35" s="42">
        <v>20</v>
      </c>
      <c r="E35" s="42">
        <v>20</v>
      </c>
      <c r="F35" s="42">
        <v>0</v>
      </c>
      <c r="G35" s="101">
        <f>F35/E35*100</f>
        <v>0</v>
      </c>
      <c r="H35" s="101">
        <f>F35/D35*100</f>
        <v>0</v>
      </c>
    </row>
    <row r="36" spans="1:8" s="1" customFormat="1" ht="12.75">
      <c r="A36" s="29"/>
      <c r="B36" s="20" t="s">
        <v>30</v>
      </c>
      <c r="C36" s="22" t="s">
        <v>31</v>
      </c>
      <c r="D36" s="42"/>
      <c r="E36" s="42"/>
      <c r="F36" s="42"/>
      <c r="G36" s="101"/>
      <c r="H36" s="101"/>
    </row>
    <row r="37" spans="1:8" s="1" customFormat="1" ht="12.75">
      <c r="A37" s="29"/>
      <c r="B37" s="21"/>
      <c r="C37" s="23" t="s">
        <v>32</v>
      </c>
      <c r="D37" s="21">
        <v>735.5</v>
      </c>
      <c r="E37" s="21">
        <v>735.5</v>
      </c>
      <c r="F37" s="36">
        <v>735.5</v>
      </c>
      <c r="G37" s="101">
        <f>F37/E37*100</f>
        <v>100</v>
      </c>
      <c r="H37" s="101">
        <f>F37/D37*100</f>
        <v>100</v>
      </c>
    </row>
    <row r="38" spans="1:8" s="1" customFormat="1" ht="12.75">
      <c r="A38" s="29"/>
      <c r="B38" s="19">
        <v>2.6</v>
      </c>
      <c r="C38" s="25" t="s">
        <v>33</v>
      </c>
      <c r="D38" s="41">
        <f>D39+D40+D41+D42</f>
        <v>420</v>
      </c>
      <c r="E38" s="41">
        <f>E39+E40+E41+E42</f>
        <v>420</v>
      </c>
      <c r="F38" s="41">
        <f>F39+F40+F41+F42</f>
        <v>420</v>
      </c>
      <c r="G38" s="90">
        <f>F38/E38*100</f>
        <v>100</v>
      </c>
      <c r="H38" s="90">
        <f>G38</f>
        <v>100</v>
      </c>
    </row>
    <row r="39" spans="1:8" s="1" customFormat="1" ht="14.25">
      <c r="A39" s="29"/>
      <c r="B39" s="19" t="s">
        <v>20</v>
      </c>
      <c r="C39" s="25" t="s">
        <v>34</v>
      </c>
      <c r="D39" s="19"/>
      <c r="E39" s="19"/>
      <c r="F39" s="42"/>
      <c r="G39" s="59"/>
      <c r="H39" s="59"/>
    </row>
    <row r="40" spans="1:8" s="1" customFormat="1" ht="14.25">
      <c r="A40" s="29"/>
      <c r="B40" s="19" t="s">
        <v>21</v>
      </c>
      <c r="C40" s="25" t="s">
        <v>35</v>
      </c>
      <c r="D40" s="19"/>
      <c r="E40" s="19"/>
      <c r="F40" s="42"/>
      <c r="G40" s="59"/>
      <c r="H40" s="59"/>
    </row>
    <row r="41" spans="1:8" s="1" customFormat="1" ht="14.25">
      <c r="A41" s="29"/>
      <c r="B41" s="19" t="s">
        <v>30</v>
      </c>
      <c r="C41" s="25" t="s">
        <v>36</v>
      </c>
      <c r="D41" s="19"/>
      <c r="E41" s="19"/>
      <c r="F41" s="42"/>
      <c r="G41" s="59"/>
      <c r="H41" s="59"/>
    </row>
    <row r="42" spans="1:8" s="1" customFormat="1" ht="12.75">
      <c r="A42" s="29"/>
      <c r="B42" s="19" t="s">
        <v>42</v>
      </c>
      <c r="C42" s="25" t="s">
        <v>37</v>
      </c>
      <c r="D42" s="42">
        <v>420</v>
      </c>
      <c r="E42" s="42">
        <v>420</v>
      </c>
      <c r="F42" s="42">
        <v>420</v>
      </c>
      <c r="G42" s="101">
        <f>F42/E42*100</f>
        <v>100</v>
      </c>
      <c r="H42" s="101">
        <f>F42/D42*100</f>
        <v>100</v>
      </c>
    </row>
    <row r="43" spans="1:8" s="1" customFormat="1" ht="12.75">
      <c r="A43" s="29"/>
      <c r="B43" s="19">
        <v>2.7</v>
      </c>
      <c r="C43" s="25" t="s">
        <v>38</v>
      </c>
      <c r="D43" s="41">
        <f>D44+D45</f>
        <v>1240</v>
      </c>
      <c r="E43" s="41">
        <f>E44+E45</f>
        <v>1240</v>
      </c>
      <c r="F43" s="41">
        <f>F44+F45</f>
        <v>1250.1</v>
      </c>
      <c r="G43" s="90">
        <f>F43/E43*100</f>
        <v>100.81451612903226</v>
      </c>
      <c r="H43" s="90">
        <f>G43</f>
        <v>100.81451612903226</v>
      </c>
    </row>
    <row r="44" spans="1:8" s="1" customFormat="1" ht="14.25">
      <c r="A44" s="29"/>
      <c r="B44" s="19" t="s">
        <v>20</v>
      </c>
      <c r="C44" s="25" t="s">
        <v>39</v>
      </c>
      <c r="D44" s="19"/>
      <c r="E44" s="19"/>
      <c r="F44" s="42"/>
      <c r="G44" s="59"/>
      <c r="H44" s="59"/>
    </row>
    <row r="45" spans="1:8" s="1" customFormat="1" ht="12.75">
      <c r="A45" s="29"/>
      <c r="B45" s="19" t="s">
        <v>21</v>
      </c>
      <c r="C45" s="25" t="s">
        <v>40</v>
      </c>
      <c r="D45" s="42">
        <v>1240</v>
      </c>
      <c r="E45" s="42">
        <v>1240</v>
      </c>
      <c r="F45" s="42">
        <v>1250.1</v>
      </c>
      <c r="G45" s="101">
        <f>F45/E45*100</f>
        <v>100.81451612903226</v>
      </c>
      <c r="H45" s="101">
        <f>F45/D45*100</f>
        <v>100.81451612903226</v>
      </c>
    </row>
    <row r="46" spans="1:8" s="1" customFormat="1" ht="12.75">
      <c r="A46" s="24"/>
      <c r="B46" s="20">
        <v>2.8</v>
      </c>
      <c r="C46" s="25" t="s">
        <v>41</v>
      </c>
      <c r="D46" s="41">
        <v>1400</v>
      </c>
      <c r="E46" s="41">
        <v>1400</v>
      </c>
      <c r="F46" s="56">
        <v>1650</v>
      </c>
      <c r="G46" s="90">
        <f>F46/E46*100</f>
        <v>117.85714285714286</v>
      </c>
      <c r="H46" s="90">
        <f>G46</f>
        <v>117.85714285714286</v>
      </c>
    </row>
    <row r="47" spans="1:8" s="102" customFormat="1" ht="15">
      <c r="A47" s="92">
        <v>3</v>
      </c>
      <c r="B47" s="94"/>
      <c r="C47" s="92" t="s">
        <v>43</v>
      </c>
      <c r="D47" s="94">
        <v>500</v>
      </c>
      <c r="E47" s="94">
        <v>500</v>
      </c>
      <c r="F47" s="94">
        <v>439</v>
      </c>
      <c r="G47" s="104">
        <f aca="true" t="shared" si="2" ref="G47:G56">F47/E47*100</f>
        <v>87.8</v>
      </c>
      <c r="H47" s="104">
        <f aca="true" t="shared" si="3" ref="H47:H59">G47</f>
        <v>87.8</v>
      </c>
    </row>
    <row r="48" spans="1:8" s="95" customFormat="1" ht="15">
      <c r="A48" s="92">
        <v>4</v>
      </c>
      <c r="B48" s="103"/>
      <c r="C48" s="92" t="s">
        <v>44</v>
      </c>
      <c r="D48" s="94">
        <f>D49+D50+D51+D52+D53+D55+D54+D56</f>
        <v>214905.30000000002</v>
      </c>
      <c r="E48" s="94">
        <f>E49+E50+E51+E52+E53+E55+E54+E56</f>
        <v>214905.30000000002</v>
      </c>
      <c r="F48" s="94">
        <f>F49+F50+F51+F52+F53+F55+F54+F56</f>
        <v>217654.7</v>
      </c>
      <c r="G48" s="104">
        <f t="shared" si="2"/>
        <v>101.27935420857466</v>
      </c>
      <c r="H48" s="104">
        <f t="shared" si="3"/>
        <v>101.27935420857466</v>
      </c>
    </row>
    <row r="49" spans="1:8" s="1" customFormat="1" ht="12.75">
      <c r="A49" s="28"/>
      <c r="B49" s="19">
        <v>4.1</v>
      </c>
      <c r="C49" s="25" t="s">
        <v>45</v>
      </c>
      <c r="D49" s="41">
        <v>156780.1</v>
      </c>
      <c r="E49" s="41">
        <v>156780.1</v>
      </c>
      <c r="F49" s="41">
        <v>158493.2</v>
      </c>
      <c r="G49" s="90">
        <f t="shared" si="2"/>
        <v>101.09267694050456</v>
      </c>
      <c r="H49" s="90">
        <f t="shared" si="3"/>
        <v>101.09267694050456</v>
      </c>
    </row>
    <row r="50" spans="1:8" s="1" customFormat="1" ht="12.75">
      <c r="A50" s="29"/>
      <c r="B50" s="19">
        <v>4.2</v>
      </c>
      <c r="C50" s="25" t="s">
        <v>46</v>
      </c>
      <c r="D50" s="41"/>
      <c r="E50" s="41"/>
      <c r="F50" s="41"/>
      <c r="G50" s="90"/>
      <c r="H50" s="90"/>
    </row>
    <row r="51" spans="1:8" s="1" customFormat="1" ht="12.75">
      <c r="A51" s="29"/>
      <c r="B51" s="19">
        <v>4.3</v>
      </c>
      <c r="C51" s="25" t="s">
        <v>47</v>
      </c>
      <c r="D51" s="41">
        <v>5425</v>
      </c>
      <c r="E51" s="41">
        <v>5425</v>
      </c>
      <c r="F51" s="41">
        <v>5519.5</v>
      </c>
      <c r="G51" s="90">
        <f t="shared" si="2"/>
        <v>101.74193548387096</v>
      </c>
      <c r="H51" s="90">
        <f t="shared" si="3"/>
        <v>101.74193548387096</v>
      </c>
    </row>
    <row r="52" spans="1:8" s="1" customFormat="1" ht="12.75">
      <c r="A52" s="29"/>
      <c r="B52" s="19">
        <v>4.4</v>
      </c>
      <c r="C52" s="25" t="s">
        <v>48</v>
      </c>
      <c r="D52" s="41"/>
      <c r="E52" s="41"/>
      <c r="F52" s="41"/>
      <c r="G52" s="90"/>
      <c r="H52" s="90"/>
    </row>
    <row r="53" spans="1:8" s="1" customFormat="1" ht="12.75">
      <c r="A53" s="29"/>
      <c r="B53" s="19">
        <v>4.5</v>
      </c>
      <c r="C53" s="25" t="s">
        <v>49</v>
      </c>
      <c r="D53" s="41">
        <v>23427.7</v>
      </c>
      <c r="E53" s="41">
        <v>23427.7</v>
      </c>
      <c r="F53" s="41">
        <v>24315.5</v>
      </c>
      <c r="G53" s="90">
        <f t="shared" si="2"/>
        <v>103.7895311959774</v>
      </c>
      <c r="H53" s="90">
        <f t="shared" si="3"/>
        <v>103.7895311959774</v>
      </c>
    </row>
    <row r="54" spans="1:8" s="1" customFormat="1" ht="12.75">
      <c r="A54" s="29"/>
      <c r="B54" s="20">
        <v>4.6</v>
      </c>
      <c r="C54" s="22" t="s">
        <v>50</v>
      </c>
      <c r="D54" s="105">
        <v>14625.5</v>
      </c>
      <c r="E54" s="105">
        <v>14625.5</v>
      </c>
      <c r="F54" s="106">
        <v>14625.5</v>
      </c>
      <c r="G54" s="90">
        <f t="shared" si="2"/>
        <v>100</v>
      </c>
      <c r="H54" s="90">
        <f t="shared" si="3"/>
        <v>100</v>
      </c>
    </row>
    <row r="55" spans="1:8" s="1" customFormat="1" ht="12.75">
      <c r="A55" s="29"/>
      <c r="B55" s="21"/>
      <c r="C55" s="23" t="s">
        <v>51</v>
      </c>
      <c r="D55" s="107"/>
      <c r="E55" s="107"/>
      <c r="F55" s="40"/>
      <c r="G55" s="90"/>
      <c r="H55" s="90"/>
    </row>
    <row r="56" spans="1:8" s="1" customFormat="1" ht="12.75">
      <c r="A56" s="24"/>
      <c r="B56" s="19">
        <v>4.7</v>
      </c>
      <c r="C56" s="25" t="s">
        <v>52</v>
      </c>
      <c r="D56" s="41">
        <v>14647</v>
      </c>
      <c r="E56" s="41">
        <v>14647</v>
      </c>
      <c r="F56" s="41">
        <v>14701</v>
      </c>
      <c r="G56" s="90">
        <f t="shared" si="2"/>
        <v>100.3686761794224</v>
      </c>
      <c r="H56" s="90">
        <f t="shared" si="3"/>
        <v>100.3686761794224</v>
      </c>
    </row>
    <row r="57" spans="1:8" s="95" customFormat="1" ht="15">
      <c r="A57" s="93">
        <v>5</v>
      </c>
      <c r="B57" s="94"/>
      <c r="C57" s="92" t="s">
        <v>53</v>
      </c>
      <c r="D57" s="94">
        <f>D58+D59+D60</f>
        <v>104450.2</v>
      </c>
      <c r="E57" s="94">
        <f>E58+E59+E60</f>
        <v>104450.2</v>
      </c>
      <c r="F57" s="94">
        <f>F58+F59+F60</f>
        <v>104450.2</v>
      </c>
      <c r="G57" s="104">
        <f>F57/E57*100</f>
        <v>100</v>
      </c>
      <c r="H57" s="104">
        <f>G57</f>
        <v>100</v>
      </c>
    </row>
    <row r="58" spans="1:8" s="1" customFormat="1" ht="12.75">
      <c r="A58" s="28"/>
      <c r="B58" s="19">
        <v>5.1</v>
      </c>
      <c r="C58" s="25" t="s">
        <v>54</v>
      </c>
      <c r="D58" s="19">
        <v>98848.8</v>
      </c>
      <c r="E58" s="19">
        <v>98848.8</v>
      </c>
      <c r="F58" s="19">
        <v>98848.8</v>
      </c>
      <c r="G58" s="90">
        <f>F58/E58*100</f>
        <v>100</v>
      </c>
      <c r="H58" s="90">
        <f t="shared" si="3"/>
        <v>100</v>
      </c>
    </row>
    <row r="59" spans="1:8" s="1" customFormat="1" ht="12.75">
      <c r="A59" s="24"/>
      <c r="B59" s="19">
        <v>5.2</v>
      </c>
      <c r="C59" s="25" t="s">
        <v>103</v>
      </c>
      <c r="D59" s="19">
        <v>5601.4</v>
      </c>
      <c r="E59" s="19">
        <v>5601.4</v>
      </c>
      <c r="F59" s="19">
        <v>5601.4</v>
      </c>
      <c r="G59" s="90">
        <f>F59/E59*100</f>
        <v>100</v>
      </c>
      <c r="H59" s="90">
        <f t="shared" si="3"/>
        <v>100</v>
      </c>
    </row>
    <row r="60" spans="1:8" s="1" customFormat="1" ht="14.25">
      <c r="A60" s="39"/>
      <c r="B60" s="88">
        <v>5.3</v>
      </c>
      <c r="C60" s="25" t="s">
        <v>104</v>
      </c>
      <c r="D60" s="19"/>
      <c r="E60" s="19"/>
      <c r="F60" s="19"/>
      <c r="G60" s="59"/>
      <c r="H60" s="59"/>
    </row>
    <row r="61" spans="1:8" s="95" customFormat="1" ht="15">
      <c r="A61" s="108"/>
      <c r="B61" s="109"/>
      <c r="C61" s="92" t="s">
        <v>59</v>
      </c>
      <c r="D61" s="94">
        <v>286.1</v>
      </c>
      <c r="E61" s="94">
        <v>286.1</v>
      </c>
      <c r="F61" s="94">
        <v>286.1</v>
      </c>
      <c r="G61" s="104">
        <f>F61/E61*100</f>
        <v>100</v>
      </c>
      <c r="H61" s="104">
        <f>G61</f>
        <v>100</v>
      </c>
    </row>
    <row r="62" spans="1:8" s="99" customFormat="1" ht="15" customHeight="1">
      <c r="A62" s="110" t="s">
        <v>89</v>
      </c>
      <c r="B62" s="111"/>
      <c r="C62" s="141" t="s">
        <v>55</v>
      </c>
      <c r="D62" s="98">
        <f>D63+D64+D65+D66+D67</f>
        <v>307477.5</v>
      </c>
      <c r="E62" s="98">
        <f>E63+E64+E65+E66+E67</f>
        <v>307477.5</v>
      </c>
      <c r="F62" s="98">
        <f>F63+F64+F65+F66+F67</f>
        <v>316416.1</v>
      </c>
      <c r="G62" s="98">
        <f>F62/E62*100</f>
        <v>102.90707450138628</v>
      </c>
      <c r="H62" s="98">
        <f>G62</f>
        <v>102.90707450138628</v>
      </c>
    </row>
    <row r="63" spans="1:8" s="1" customFormat="1" ht="19.5" customHeight="1">
      <c r="A63" s="43"/>
      <c r="B63" s="37">
        <v>1.1</v>
      </c>
      <c r="C63" s="25" t="s">
        <v>121</v>
      </c>
      <c r="D63" s="41">
        <v>40000</v>
      </c>
      <c r="E63" s="41">
        <v>40000</v>
      </c>
      <c r="F63" s="41">
        <v>40000</v>
      </c>
      <c r="G63" s="90">
        <f>F63/E63*100</f>
        <v>100</v>
      </c>
      <c r="H63" s="90">
        <f>G63</f>
        <v>100</v>
      </c>
    </row>
    <row r="64" spans="1:8" s="1" customFormat="1" ht="14.25">
      <c r="A64" s="28"/>
      <c r="B64" s="19">
        <v>1.2</v>
      </c>
      <c r="C64" s="25" t="s">
        <v>56</v>
      </c>
      <c r="D64" s="41">
        <v>0</v>
      </c>
      <c r="E64" s="41">
        <v>0</v>
      </c>
      <c r="F64" s="41">
        <v>8938.6</v>
      </c>
      <c r="G64" s="59">
        <v>0</v>
      </c>
      <c r="H64" s="59">
        <f>G64</f>
        <v>0</v>
      </c>
    </row>
    <row r="65" spans="1:8" s="1" customFormat="1" ht="14.25">
      <c r="A65" s="29"/>
      <c r="B65" s="20">
        <v>1.3</v>
      </c>
      <c r="C65" s="22" t="s">
        <v>57</v>
      </c>
      <c r="D65" s="41">
        <v>0</v>
      </c>
      <c r="E65" s="41">
        <v>0</v>
      </c>
      <c r="F65" s="41">
        <v>0</v>
      </c>
      <c r="G65" s="59">
        <v>0</v>
      </c>
      <c r="H65" s="59">
        <v>0</v>
      </c>
    </row>
    <row r="66" spans="1:8" s="1" customFormat="1" ht="14.25">
      <c r="A66" s="24"/>
      <c r="B66" s="21"/>
      <c r="C66" s="23" t="s">
        <v>58</v>
      </c>
      <c r="D66" s="122">
        <v>0</v>
      </c>
      <c r="E66" s="122">
        <v>0</v>
      </c>
      <c r="F66" s="122">
        <v>0</v>
      </c>
      <c r="G66" s="59">
        <v>0</v>
      </c>
      <c r="H66" s="59">
        <v>0</v>
      </c>
    </row>
    <row r="67" spans="1:8" s="102" customFormat="1" ht="15">
      <c r="A67" s="114"/>
      <c r="B67" s="115"/>
      <c r="C67" s="112" t="s">
        <v>59</v>
      </c>
      <c r="D67" s="113">
        <v>267477.5</v>
      </c>
      <c r="E67" s="113">
        <v>267477.5</v>
      </c>
      <c r="F67" s="113">
        <v>267477.5</v>
      </c>
      <c r="G67" s="104">
        <f>F67/E67*100</f>
        <v>100</v>
      </c>
      <c r="H67" s="104">
        <f>G67</f>
        <v>100</v>
      </c>
    </row>
    <row r="68" spans="1:8" s="1" customFormat="1" ht="24.75" customHeight="1" hidden="1">
      <c r="A68" s="31">
        <v>3</v>
      </c>
      <c r="B68" s="30"/>
      <c r="C68" s="27" t="s">
        <v>59</v>
      </c>
      <c r="D68" s="19"/>
      <c r="E68" s="19"/>
      <c r="F68" s="19"/>
      <c r="G68" s="59" t="e">
        <f>F68/E68*100</f>
        <v>#DIV/0!</v>
      </c>
      <c r="H68" s="59" t="e">
        <f>G68</f>
        <v>#DIV/0!</v>
      </c>
    </row>
    <row r="69" spans="1:8" s="117" customFormat="1" ht="18.75" customHeight="1">
      <c r="A69" s="119"/>
      <c r="B69" s="120"/>
      <c r="C69" s="140" t="s">
        <v>93</v>
      </c>
      <c r="D69" s="121">
        <f>D62+D18</f>
        <v>700007</v>
      </c>
      <c r="E69" s="121">
        <f>E62+E18</f>
        <v>700007</v>
      </c>
      <c r="F69" s="121">
        <f>F62+F18</f>
        <v>713104.3</v>
      </c>
      <c r="G69" s="98">
        <f>F69/E69*100</f>
        <v>101.87102414690139</v>
      </c>
      <c r="H69" s="98">
        <f>G69</f>
        <v>101.87102414690139</v>
      </c>
    </row>
    <row r="70" spans="2:8" s="1" customFormat="1" ht="14.25">
      <c r="B70" s="18"/>
      <c r="G70" s="65"/>
      <c r="H70" s="65"/>
    </row>
    <row r="71" s="1" customFormat="1" ht="12.75">
      <c r="B71" s="18"/>
    </row>
    <row r="72" s="1" customFormat="1" ht="12.75">
      <c r="B72" s="18"/>
    </row>
    <row r="73" s="1" customFormat="1" ht="12.75">
      <c r="B73" s="18"/>
    </row>
    <row r="74" s="1" customFormat="1" ht="12.75">
      <c r="B74" s="18"/>
    </row>
    <row r="75" s="1" customFormat="1" ht="12.75">
      <c r="B75" s="18"/>
    </row>
    <row r="76" s="1" customFormat="1" ht="12.75">
      <c r="B76" s="18"/>
    </row>
    <row r="77" s="1" customFormat="1" ht="12.75">
      <c r="B77" s="18"/>
    </row>
    <row r="78" s="1" customFormat="1" ht="12.75">
      <c r="B78" s="18"/>
    </row>
    <row r="79" s="1" customFormat="1" ht="12.75">
      <c r="B79" s="18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</sheetData>
  <sheetProtection/>
  <mergeCells count="5">
    <mergeCell ref="E1:H1"/>
    <mergeCell ref="E3:H3"/>
    <mergeCell ref="E5:H5"/>
    <mergeCell ref="B10:G10"/>
    <mergeCell ref="A8:H8"/>
  </mergeCells>
  <printOptions/>
  <pageMargins left="0.75" right="0.75" top="1" bottom="1" header="0.5" footer="0.5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zoomScalePageLayoutView="0" workbookViewId="0" topLeftCell="A1">
      <selection activeCell="F29" sqref="F29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36.7109375" style="0" customWidth="1"/>
    <col min="4" max="4" width="11.7109375" style="0" customWidth="1"/>
    <col min="5" max="5" width="12.140625" style="0" customWidth="1"/>
    <col min="6" max="6" width="12.7109375" style="0" customWidth="1"/>
    <col min="9" max="9" width="19.140625" style="0" hidden="1" customWidth="1"/>
  </cols>
  <sheetData>
    <row r="1" s="44" customFormat="1" ht="11.25" thickBot="1">
      <c r="C1" s="67" t="s">
        <v>92</v>
      </c>
    </row>
    <row r="2" s="44" customFormat="1" ht="11.25" hidden="1" thickBot="1">
      <c r="C2" s="67"/>
    </row>
    <row r="3" s="44" customFormat="1" ht="11.25" hidden="1" thickBot="1"/>
    <row r="4" spans="1:8" s="44" customFormat="1" ht="10.5">
      <c r="A4" s="68"/>
      <c r="B4" s="69"/>
      <c r="C4" s="50"/>
      <c r="D4" s="70" t="s">
        <v>3</v>
      </c>
      <c r="E4" s="48" t="s">
        <v>7</v>
      </c>
      <c r="F4" s="49"/>
      <c r="G4" s="49"/>
      <c r="H4" s="69"/>
    </row>
    <row r="5" spans="1:8" s="44" customFormat="1" ht="11.25" thickBot="1">
      <c r="A5" s="71"/>
      <c r="B5" s="72"/>
      <c r="C5" s="73"/>
      <c r="D5" s="74" t="s">
        <v>4</v>
      </c>
      <c r="E5" s="75" t="s">
        <v>126</v>
      </c>
      <c r="F5" s="76"/>
      <c r="G5" s="76"/>
      <c r="H5" s="77"/>
    </row>
    <row r="6" spans="1:8" s="44" customFormat="1" ht="11.25" thickBot="1">
      <c r="A6" s="75" t="s">
        <v>9</v>
      </c>
      <c r="B6" s="78"/>
      <c r="C6" s="79" t="s">
        <v>61</v>
      </c>
      <c r="D6" s="45" t="s">
        <v>5</v>
      </c>
      <c r="E6" s="45" t="s">
        <v>5</v>
      </c>
      <c r="F6" s="46" t="s">
        <v>6</v>
      </c>
      <c r="G6" s="58"/>
      <c r="H6" s="58"/>
    </row>
    <row r="7" spans="1:9" s="44" customFormat="1" ht="184.5">
      <c r="A7" s="38" t="s">
        <v>0</v>
      </c>
      <c r="B7" s="38" t="s">
        <v>1</v>
      </c>
      <c r="C7" s="80"/>
      <c r="D7" s="48" t="s">
        <v>8</v>
      </c>
      <c r="E7" s="49"/>
      <c r="F7" s="50"/>
      <c r="G7" s="57" t="s">
        <v>127</v>
      </c>
      <c r="H7" s="57" t="s">
        <v>94</v>
      </c>
      <c r="I7" s="44" t="s">
        <v>107</v>
      </c>
    </row>
    <row r="8" spans="1:9" s="117" customFormat="1" ht="17.25" customHeight="1">
      <c r="A8" s="135" t="s">
        <v>90</v>
      </c>
      <c r="B8" s="136"/>
      <c r="C8" s="140" t="s">
        <v>10</v>
      </c>
      <c r="D8" s="98">
        <f>D9+D10+D11+D15+D16+D24+D25+D26+D28+D30+D31</f>
        <v>392529.50000000006</v>
      </c>
      <c r="E8" s="98">
        <f>E9+E10+E11+E15+E16+E24+E25+E26+E28+E30+E31</f>
        <v>392529.50000000006</v>
      </c>
      <c r="F8" s="98">
        <f>F9+F10+F11+F15+F16+F24+F25+F26+F28+F30+F31</f>
        <v>392398.19999999995</v>
      </c>
      <c r="G8" s="98">
        <f>F8/E8*100</f>
        <v>99.96655028475564</v>
      </c>
      <c r="H8" s="98">
        <f>F8/D8*100</f>
        <v>99.96655028475564</v>
      </c>
      <c r="I8" s="117" t="s">
        <v>108</v>
      </c>
    </row>
    <row r="9" spans="1:9" s="128" customFormat="1" ht="12.75" customHeight="1">
      <c r="A9" s="123">
        <v>1</v>
      </c>
      <c r="B9" s="124"/>
      <c r="C9" s="123" t="s">
        <v>62</v>
      </c>
      <c r="D9" s="125">
        <v>105794.9</v>
      </c>
      <c r="E9" s="125">
        <v>105794.9</v>
      </c>
      <c r="F9" s="125">
        <v>105759.2</v>
      </c>
      <c r="G9" s="126">
        <f>F9/E9*100</f>
        <v>99.96625546221982</v>
      </c>
      <c r="H9" s="126">
        <f>F9/D9*100</f>
        <v>99.96625546221982</v>
      </c>
      <c r="I9" s="127">
        <f>Sheet1!F18-Sheet2!F8</f>
        <v>4290.000000000058</v>
      </c>
    </row>
    <row r="10" spans="1:9" s="128" customFormat="1" ht="14.25" customHeight="1">
      <c r="A10" s="123">
        <v>2</v>
      </c>
      <c r="B10" s="124"/>
      <c r="C10" s="123" t="s">
        <v>99</v>
      </c>
      <c r="D10" s="125">
        <v>15573.8</v>
      </c>
      <c r="E10" s="125">
        <v>15573.8</v>
      </c>
      <c r="F10" s="125">
        <v>15573.8</v>
      </c>
      <c r="G10" s="126">
        <f>F10/E10*100</f>
        <v>100</v>
      </c>
      <c r="H10" s="126">
        <f>F10/D10*100</f>
        <v>100</v>
      </c>
      <c r="I10" s="128" t="s">
        <v>114</v>
      </c>
    </row>
    <row r="11" spans="1:9" s="128" customFormat="1" ht="12" customHeight="1">
      <c r="A11" s="123">
        <v>3</v>
      </c>
      <c r="B11" s="124"/>
      <c r="C11" s="123" t="s">
        <v>63</v>
      </c>
      <c r="D11" s="125">
        <v>56238.4</v>
      </c>
      <c r="E11" s="125">
        <v>56238.4</v>
      </c>
      <c r="F11" s="125">
        <v>56238.4</v>
      </c>
      <c r="G11" s="126">
        <f>F11/E11*100</f>
        <v>100</v>
      </c>
      <c r="H11" s="126">
        <f>F11/D11*100</f>
        <v>100</v>
      </c>
      <c r="I11" s="128" t="s">
        <v>112</v>
      </c>
    </row>
    <row r="12" spans="1:9" s="44" customFormat="1" ht="13.5" customHeight="1">
      <c r="A12" s="82">
        <v>4</v>
      </c>
      <c r="B12" s="25"/>
      <c r="C12" s="82" t="s">
        <v>64</v>
      </c>
      <c r="D12" s="55"/>
      <c r="E12" s="55"/>
      <c r="F12" s="118"/>
      <c r="G12" s="126"/>
      <c r="H12" s="126"/>
      <c r="I12" s="44" t="s">
        <v>115</v>
      </c>
    </row>
    <row r="13" spans="1:9" s="44" customFormat="1" ht="13.5">
      <c r="A13" s="83">
        <v>5</v>
      </c>
      <c r="B13" s="22"/>
      <c r="C13" s="83" t="s">
        <v>65</v>
      </c>
      <c r="D13" s="55"/>
      <c r="E13" s="55"/>
      <c r="F13" s="118"/>
      <c r="G13" s="126"/>
      <c r="H13" s="126"/>
      <c r="I13" s="85" t="s">
        <v>113</v>
      </c>
    </row>
    <row r="14" spans="1:8" s="44" customFormat="1" ht="11.25" customHeight="1">
      <c r="A14" s="84"/>
      <c r="B14" s="23"/>
      <c r="C14" s="84" t="s">
        <v>66</v>
      </c>
      <c r="D14" s="55"/>
      <c r="E14" s="55"/>
      <c r="F14" s="118"/>
      <c r="G14" s="126"/>
      <c r="H14" s="126"/>
    </row>
    <row r="15" spans="1:8" s="128" customFormat="1" ht="13.5">
      <c r="A15" s="123">
        <v>6</v>
      </c>
      <c r="B15" s="124"/>
      <c r="C15" s="123" t="s">
        <v>67</v>
      </c>
      <c r="D15" s="125">
        <v>117077.6</v>
      </c>
      <c r="E15" s="125">
        <v>117077.6</v>
      </c>
      <c r="F15" s="125">
        <v>117070.7</v>
      </c>
      <c r="G15" s="126">
        <f aca="true" t="shared" si="0" ref="G15:G25">F15/E15*100</f>
        <v>99.99410647297177</v>
      </c>
      <c r="H15" s="126">
        <f aca="true" t="shared" si="1" ref="H15:H25">F15/D15*100</f>
        <v>99.99410647297177</v>
      </c>
    </row>
    <row r="16" spans="1:8" s="44" customFormat="1" ht="14.25" customHeight="1">
      <c r="A16" s="82">
        <v>7</v>
      </c>
      <c r="B16" s="25"/>
      <c r="C16" s="82" t="s">
        <v>68</v>
      </c>
      <c r="D16" s="55">
        <f>D17+D18+D19+D20+D21+D22+D23+D24</f>
        <v>83021.6</v>
      </c>
      <c r="E16" s="55">
        <f>E17+E18+E19+E20+E21+E22+E23+E24</f>
        <v>83021.6</v>
      </c>
      <c r="F16" s="55">
        <f>F17+F18+F19+F20+F21+F22+F23+F24</f>
        <v>83016.3</v>
      </c>
      <c r="G16" s="126">
        <f t="shared" si="0"/>
        <v>99.99361611917863</v>
      </c>
      <c r="H16" s="126">
        <f t="shared" si="1"/>
        <v>99.99361611917863</v>
      </c>
    </row>
    <row r="17" spans="1:8" s="44" customFormat="1" ht="13.5">
      <c r="A17" s="25"/>
      <c r="B17" s="25">
        <v>7.1</v>
      </c>
      <c r="C17" s="25" t="s">
        <v>69</v>
      </c>
      <c r="D17" s="19"/>
      <c r="E17" s="19"/>
      <c r="F17" s="116"/>
      <c r="G17" s="126"/>
      <c r="H17" s="126"/>
    </row>
    <row r="18" spans="1:9" s="44" customFormat="1" ht="13.5">
      <c r="A18" s="25"/>
      <c r="B18" s="25">
        <v>7.2</v>
      </c>
      <c r="C18" s="25" t="s">
        <v>70</v>
      </c>
      <c r="D18" s="19">
        <v>76424.3</v>
      </c>
      <c r="E18" s="19">
        <v>76424.3</v>
      </c>
      <c r="F18" s="116">
        <v>76423.6</v>
      </c>
      <c r="G18" s="126">
        <f t="shared" si="0"/>
        <v>99.99908406095967</v>
      </c>
      <c r="H18" s="126">
        <f t="shared" si="1"/>
        <v>99.99908406095967</v>
      </c>
      <c r="I18" s="91">
        <f>Sheet1!E18-Sheet2!E8</f>
        <v>0</v>
      </c>
    </row>
    <row r="19" spans="1:8" s="44" customFormat="1" ht="13.5">
      <c r="A19" s="25"/>
      <c r="B19" s="25">
        <v>7.3</v>
      </c>
      <c r="C19" s="25" t="s">
        <v>71</v>
      </c>
      <c r="D19" s="19"/>
      <c r="E19" s="19"/>
      <c r="F19" s="116"/>
      <c r="G19" s="126"/>
      <c r="H19" s="126"/>
    </row>
    <row r="20" spans="1:8" s="44" customFormat="1" ht="13.5">
      <c r="A20" s="25"/>
      <c r="B20" s="25">
        <v>7.4</v>
      </c>
      <c r="C20" s="25" t="s">
        <v>72</v>
      </c>
      <c r="D20" s="19">
        <v>5183.3</v>
      </c>
      <c r="E20" s="19">
        <v>5183.3</v>
      </c>
      <c r="F20" s="116">
        <v>5179.7</v>
      </c>
      <c r="G20" s="126">
        <f t="shared" si="0"/>
        <v>99.93054617714583</v>
      </c>
      <c r="H20" s="126">
        <f t="shared" si="1"/>
        <v>99.93054617714583</v>
      </c>
    </row>
    <row r="21" spans="1:8" s="44" customFormat="1" ht="13.5">
      <c r="A21" s="25"/>
      <c r="B21" s="25">
        <v>7.5</v>
      </c>
      <c r="C21" s="25" t="s">
        <v>73</v>
      </c>
      <c r="D21" s="19"/>
      <c r="E21" s="19"/>
      <c r="F21" s="116"/>
      <c r="G21" s="126"/>
      <c r="H21" s="126"/>
    </row>
    <row r="22" spans="1:8" s="44" customFormat="1" ht="13.5">
      <c r="A22" s="25"/>
      <c r="B22" s="25">
        <v>7.6</v>
      </c>
      <c r="C22" s="25" t="s">
        <v>74</v>
      </c>
      <c r="D22" s="19"/>
      <c r="E22" s="19"/>
      <c r="F22" s="116"/>
      <c r="G22" s="126"/>
      <c r="H22" s="126"/>
    </row>
    <row r="23" spans="1:8" s="44" customFormat="1" ht="13.5">
      <c r="A23" s="25"/>
      <c r="B23" s="25">
        <v>7.7</v>
      </c>
      <c r="C23" s="25" t="s">
        <v>106</v>
      </c>
      <c r="D23" s="19">
        <v>1414</v>
      </c>
      <c r="E23" s="19">
        <v>1414</v>
      </c>
      <c r="F23" s="116">
        <v>1413</v>
      </c>
      <c r="G23" s="126">
        <f t="shared" si="0"/>
        <v>99.92927864214994</v>
      </c>
      <c r="H23" s="126">
        <f t="shared" si="1"/>
        <v>99.92927864214994</v>
      </c>
    </row>
    <row r="24" spans="1:8" s="44" customFormat="1" ht="11.25" customHeight="1">
      <c r="A24" s="82">
        <v>8</v>
      </c>
      <c r="B24" s="25"/>
      <c r="C24" s="82" t="s">
        <v>76</v>
      </c>
      <c r="D24" s="35"/>
      <c r="E24" s="35"/>
      <c r="F24" s="35"/>
      <c r="G24" s="126"/>
      <c r="H24" s="126"/>
    </row>
    <row r="25" spans="1:8" s="44" customFormat="1" ht="12" customHeight="1">
      <c r="A25" s="82">
        <v>9</v>
      </c>
      <c r="B25" s="25"/>
      <c r="C25" s="82" t="s">
        <v>77</v>
      </c>
      <c r="D25" s="55">
        <v>5923.2</v>
      </c>
      <c r="E25" s="55">
        <v>5923.2</v>
      </c>
      <c r="F25" s="55">
        <v>5883.6</v>
      </c>
      <c r="G25" s="126">
        <f t="shared" si="0"/>
        <v>99.33144246353324</v>
      </c>
      <c r="H25" s="126">
        <f t="shared" si="1"/>
        <v>99.33144246353324</v>
      </c>
    </row>
    <row r="26" spans="1:9" s="44" customFormat="1" ht="13.5">
      <c r="A26" s="83">
        <v>10</v>
      </c>
      <c r="B26" s="22"/>
      <c r="C26" s="83" t="s">
        <v>78</v>
      </c>
      <c r="D26" s="35"/>
      <c r="E26" s="35"/>
      <c r="F26" s="35"/>
      <c r="G26" s="126"/>
      <c r="H26" s="126"/>
      <c r="I26" s="35"/>
    </row>
    <row r="27" spans="1:9" s="44" customFormat="1" ht="14.25" customHeight="1">
      <c r="A27" s="84"/>
      <c r="B27" s="23"/>
      <c r="C27" s="84" t="s">
        <v>79</v>
      </c>
      <c r="D27" s="35"/>
      <c r="E27" s="35"/>
      <c r="F27" s="35"/>
      <c r="G27" s="126"/>
      <c r="H27" s="126"/>
      <c r="I27" s="35"/>
    </row>
    <row r="28" spans="1:9" s="44" customFormat="1" ht="17.25" customHeight="1">
      <c r="A28" s="83">
        <v>11</v>
      </c>
      <c r="B28" s="22"/>
      <c r="C28" s="83" t="s">
        <v>80</v>
      </c>
      <c r="D28" s="35"/>
      <c r="E28" s="35"/>
      <c r="F28" s="35"/>
      <c r="G28" s="126"/>
      <c r="H28" s="126"/>
      <c r="I28" s="35"/>
    </row>
    <row r="29" spans="1:9" s="44" customFormat="1" ht="15.75" customHeight="1">
      <c r="A29" s="84"/>
      <c r="B29" s="23"/>
      <c r="C29" s="84" t="s">
        <v>81</v>
      </c>
      <c r="D29" s="35"/>
      <c r="E29" s="35"/>
      <c r="F29" s="35"/>
      <c r="G29" s="126"/>
      <c r="H29" s="126"/>
      <c r="I29" s="35"/>
    </row>
    <row r="30" spans="1:8" s="44" customFormat="1" ht="18" customHeight="1">
      <c r="A30" s="82">
        <v>12</v>
      </c>
      <c r="B30" s="25"/>
      <c r="C30" s="82" t="s">
        <v>82</v>
      </c>
      <c r="D30" s="55">
        <v>0</v>
      </c>
      <c r="E30" s="55">
        <v>0</v>
      </c>
      <c r="F30" s="55">
        <v>0</v>
      </c>
      <c r="G30" s="126">
        <v>0</v>
      </c>
      <c r="H30" s="126">
        <v>0</v>
      </c>
    </row>
    <row r="31" spans="1:8" s="44" customFormat="1" ht="18" customHeight="1">
      <c r="A31" s="82">
        <v>13</v>
      </c>
      <c r="B31" s="25"/>
      <c r="C31" s="82" t="s">
        <v>75</v>
      </c>
      <c r="D31" s="55">
        <v>8900</v>
      </c>
      <c r="E31" s="55">
        <v>8900</v>
      </c>
      <c r="F31" s="55">
        <v>8856.2</v>
      </c>
      <c r="G31" s="126">
        <f>F31/E31*100</f>
        <v>99.50786516853934</v>
      </c>
      <c r="H31" s="126">
        <f>F31/D31*100</f>
        <v>99.50786516853934</v>
      </c>
    </row>
    <row r="32" spans="1:9" s="117" customFormat="1" ht="14.25" customHeight="1">
      <c r="A32" s="135" t="s">
        <v>89</v>
      </c>
      <c r="B32" s="136"/>
      <c r="C32" s="141" t="s">
        <v>55</v>
      </c>
      <c r="D32" s="98">
        <f>D33+D34+D35+D36</f>
        <v>307477.5</v>
      </c>
      <c r="E32" s="98">
        <f>E33+E34+E35+E36</f>
        <v>307477.5</v>
      </c>
      <c r="F32" s="98">
        <f>F33+F34+F35+F36</f>
        <v>66911.1</v>
      </c>
      <c r="G32" s="98">
        <f>F32/E32*100</f>
        <v>21.76129960728834</v>
      </c>
      <c r="H32" s="98">
        <f>F32/D32*100</f>
        <v>21.76129960728834</v>
      </c>
      <c r="I32" s="117" t="s">
        <v>108</v>
      </c>
    </row>
    <row r="33" spans="1:9" s="44" customFormat="1" ht="14.25" customHeight="1">
      <c r="A33" s="82">
        <v>1</v>
      </c>
      <c r="B33" s="67"/>
      <c r="C33" s="82" t="s">
        <v>83</v>
      </c>
      <c r="D33" s="55">
        <v>192422</v>
      </c>
      <c r="E33" s="55">
        <v>192422</v>
      </c>
      <c r="F33" s="55">
        <v>3545.3</v>
      </c>
      <c r="G33" s="126">
        <f aca="true" t="shared" si="2" ref="G33:G39">F33/E33*100</f>
        <v>1.8424608412759458</v>
      </c>
      <c r="H33" s="126">
        <f aca="true" t="shared" si="3" ref="H33:H39">F33/D33*100</f>
        <v>1.8424608412759458</v>
      </c>
      <c r="I33" s="91">
        <f>Sheet1!F62-Sheet2!F32</f>
        <v>249504.99999999997</v>
      </c>
    </row>
    <row r="34" spans="1:9" s="44" customFormat="1" ht="15.75" customHeight="1">
      <c r="A34" s="82">
        <v>2</v>
      </c>
      <c r="B34" s="67"/>
      <c r="C34" s="82" t="s">
        <v>84</v>
      </c>
      <c r="D34" s="55">
        <v>25500</v>
      </c>
      <c r="E34" s="55">
        <v>25500</v>
      </c>
      <c r="F34" s="55">
        <v>3395.7</v>
      </c>
      <c r="G34" s="126">
        <f t="shared" si="2"/>
        <v>13.316470588235294</v>
      </c>
      <c r="H34" s="126">
        <f t="shared" si="3"/>
        <v>13.316470588235294</v>
      </c>
      <c r="I34" s="44" t="s">
        <v>109</v>
      </c>
    </row>
    <row r="35" spans="1:9" s="44" customFormat="1" ht="15.75" customHeight="1">
      <c r="A35" s="82">
        <v>3</v>
      </c>
      <c r="B35" s="67"/>
      <c r="C35" s="82" t="s">
        <v>101</v>
      </c>
      <c r="D35" s="55">
        <v>49875</v>
      </c>
      <c r="E35" s="55">
        <v>49875</v>
      </c>
      <c r="F35" s="55">
        <v>44292.6</v>
      </c>
      <c r="G35" s="126">
        <f t="shared" si="2"/>
        <v>88.80721804511278</v>
      </c>
      <c r="H35" s="126">
        <f t="shared" si="3"/>
        <v>88.80721804511278</v>
      </c>
      <c r="I35" s="44" t="s">
        <v>110</v>
      </c>
    </row>
    <row r="36" spans="1:9" s="44" customFormat="1" ht="13.5" customHeight="1">
      <c r="A36" s="82">
        <v>4</v>
      </c>
      <c r="B36" s="67"/>
      <c r="C36" s="82" t="s">
        <v>85</v>
      </c>
      <c r="D36" s="55">
        <v>39680.5</v>
      </c>
      <c r="E36" s="55">
        <v>39680.5</v>
      </c>
      <c r="F36" s="55">
        <v>15677.5</v>
      </c>
      <c r="G36" s="126">
        <f t="shared" si="2"/>
        <v>39.50933077960207</v>
      </c>
      <c r="H36" s="126">
        <f t="shared" si="3"/>
        <v>39.50933077960207</v>
      </c>
      <c r="I36" s="44" t="s">
        <v>116</v>
      </c>
    </row>
    <row r="37" spans="1:9" s="117" customFormat="1" ht="19.5" customHeight="1">
      <c r="A37" s="135"/>
      <c r="B37" s="136"/>
      <c r="C37" s="141" t="s">
        <v>86</v>
      </c>
      <c r="D37" s="121">
        <f>D32+D8</f>
        <v>700007</v>
      </c>
      <c r="E37" s="121">
        <f>E32+E8</f>
        <v>700007</v>
      </c>
      <c r="F37" s="121">
        <f>F32+F8</f>
        <v>459309.29999999993</v>
      </c>
      <c r="G37" s="98">
        <f>F37/E37*100</f>
        <v>65.61495813613291</v>
      </c>
      <c r="H37" s="98">
        <f>F37/D37*100</f>
        <v>65.61495813613291</v>
      </c>
      <c r="I37" s="117" t="s">
        <v>111</v>
      </c>
    </row>
    <row r="38" spans="7:8" s="44" customFormat="1" ht="13.5" hidden="1">
      <c r="G38" s="81" t="e">
        <f t="shared" si="2"/>
        <v>#DIV/0!</v>
      </c>
      <c r="H38" s="89" t="e">
        <f t="shared" si="3"/>
        <v>#DIV/0!</v>
      </c>
    </row>
    <row r="39" spans="7:8" s="44" customFormat="1" ht="13.5" hidden="1">
      <c r="G39" s="81" t="e">
        <f t="shared" si="2"/>
        <v>#DIV/0!</v>
      </c>
      <c r="H39" s="89" t="e">
        <f t="shared" si="3"/>
        <v>#DIV/0!</v>
      </c>
    </row>
    <row r="40" s="44" customFormat="1" ht="10.5">
      <c r="B40" s="44" t="s">
        <v>87</v>
      </c>
    </row>
    <row r="41" spans="3:8" s="86" customFormat="1" ht="15">
      <c r="C41" s="134" t="s">
        <v>102</v>
      </c>
      <c r="D41" s="134"/>
      <c r="E41" s="134"/>
      <c r="F41" s="134"/>
      <c r="G41" s="134"/>
      <c r="H41" s="134"/>
    </row>
    <row r="42" spans="3:5" s="86" customFormat="1" ht="15">
      <c r="C42" s="87"/>
      <c r="D42" s="87"/>
      <c r="E42" s="87"/>
    </row>
    <row r="43" spans="3:8" s="86" customFormat="1" ht="15">
      <c r="C43" s="134" t="s">
        <v>120</v>
      </c>
      <c r="D43" s="134"/>
      <c r="E43" s="134"/>
      <c r="F43" s="134"/>
      <c r="G43" s="134"/>
      <c r="H43" s="134"/>
    </row>
    <row r="44" s="86" customFormat="1" ht="15" hidden="1"/>
    <row r="45" s="86" customFormat="1" ht="15">
      <c r="E45" s="129"/>
    </row>
    <row r="46" spans="4:5" s="86" customFormat="1" ht="15">
      <c r="D46" s="129"/>
      <c r="E46" s="130"/>
    </row>
    <row r="47" spans="4:5" s="86" customFormat="1" ht="15">
      <c r="D47" s="129"/>
      <c r="E47" s="130"/>
    </row>
    <row r="48" s="86" customFormat="1" ht="15">
      <c r="C48" s="86" t="s">
        <v>88</v>
      </c>
    </row>
    <row r="49" s="44" customFormat="1" ht="10.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</sheetData>
  <sheetProtection/>
  <mergeCells count="5">
    <mergeCell ref="C43:H43"/>
    <mergeCell ref="A8:B8"/>
    <mergeCell ref="A32:B32"/>
    <mergeCell ref="A37:B37"/>
    <mergeCell ref="C41:H41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Grigoryan Hayk</dc:creator>
  <cp:keywords/>
  <dc:description/>
  <cp:lastModifiedBy>jermuk</cp:lastModifiedBy>
  <cp:lastPrinted>2017-10-02T11:20:49Z</cp:lastPrinted>
  <dcterms:created xsi:type="dcterms:W3CDTF">2003-02-21T04:38:01Z</dcterms:created>
  <dcterms:modified xsi:type="dcterms:W3CDTF">2018-01-11T08:52:42Z</dcterms:modified>
  <cp:category/>
  <cp:version/>
  <cp:contentType/>
  <cp:contentStatus/>
</cp:coreProperties>
</file>