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9795" activeTab="0"/>
  </bookViews>
  <sheets>
    <sheet name="Sheet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<sst xmlns="http://schemas.openxmlformats.org/spreadsheetml/2006/main" count="274" uniqueCount="97">
  <si>
    <t>աշխատավարձերի պաշտոնային դրույքաչափերը</t>
  </si>
  <si>
    <t>հ/հ</t>
  </si>
  <si>
    <t>պաշտոնի անվանումը</t>
  </si>
  <si>
    <t>հաստիքային</t>
  </si>
  <si>
    <t>միավորը</t>
  </si>
  <si>
    <t xml:space="preserve">դրույքի </t>
  </si>
  <si>
    <t>չափը</t>
  </si>
  <si>
    <t>գումարը</t>
  </si>
  <si>
    <t>հաշվապահ</t>
  </si>
  <si>
    <t>դաստիարակ</t>
  </si>
  <si>
    <t>երաժշտության դաստիարակ</t>
  </si>
  <si>
    <t>պարուսույց</t>
  </si>
  <si>
    <t>դաստիարակի օգնական</t>
  </si>
  <si>
    <t>գործավար</t>
  </si>
  <si>
    <t>տնտեսվար</t>
  </si>
  <si>
    <t>խոհարար</t>
  </si>
  <si>
    <t>խոհարարի օգնական</t>
  </si>
  <si>
    <t>լվացարար</t>
  </si>
  <si>
    <t>օժանդակ բանվոր</t>
  </si>
  <si>
    <t>դռնապահ</t>
  </si>
  <si>
    <t>պահակ</t>
  </si>
  <si>
    <t>բուժքույր</t>
  </si>
  <si>
    <t>ԸՆԴԱՄԵՆԸ</t>
  </si>
  <si>
    <t>հավաքարար</t>
  </si>
  <si>
    <t>երգչախմբի ղեկավար</t>
  </si>
  <si>
    <t>դասատու</t>
  </si>
  <si>
    <t>ԱԶԳԱՅԻՆ ՆՎԱԳԱՐԱՆՆԵՐ</t>
  </si>
  <si>
    <t>տնօրեն</t>
  </si>
  <si>
    <t>դիզելավար</t>
  </si>
  <si>
    <t>էլեկտրիկ</t>
  </si>
  <si>
    <t>տոմսավաճառ</t>
  </si>
  <si>
    <t>հսկիչ</t>
  </si>
  <si>
    <t>օպերատոր</t>
  </si>
  <si>
    <t>մարզիչ</t>
  </si>
  <si>
    <t>մատենագետ</t>
  </si>
  <si>
    <t>գրադարանավար</t>
  </si>
  <si>
    <t>Վարչական մաս</t>
  </si>
  <si>
    <t>հաշվապահ-գործավար</t>
  </si>
  <si>
    <t>ճարտարագետ</t>
  </si>
  <si>
    <t>Համայնքի արտաքին ցանցի լուսավորվածության սպասարկում</t>
  </si>
  <si>
    <t>վարորդ</t>
  </si>
  <si>
    <t>Համայնքի սանիտարական մաքրում</t>
  </si>
  <si>
    <t>բանվոր</t>
  </si>
  <si>
    <t>տրակտորիստ</t>
  </si>
  <si>
    <t>Աղբահանություն և բարեկարգում</t>
  </si>
  <si>
    <t xml:space="preserve">ընդհանուրը </t>
  </si>
  <si>
    <t>պահեստապետ</t>
  </si>
  <si>
    <t>տակտորիստ</t>
  </si>
  <si>
    <t>փականակագործ</t>
  </si>
  <si>
    <t>մեխանիկ</t>
  </si>
  <si>
    <t>մեթոդիստ ուսումնական գծով՝ տնօրենի տեղակալ</t>
  </si>
  <si>
    <t>դերձակ</t>
  </si>
  <si>
    <t>ֆիզկուլտուրայի հրահանգիչ</t>
  </si>
  <si>
    <t>փականակագործ-էլեկտրամոնտյոր</t>
  </si>
  <si>
    <t>ավտոգրեյդերավար</t>
  </si>
  <si>
    <t xml:space="preserve">ՀՀ Վայոց ձորի մարզի   Ջերմուկ համայնքի  </t>
  </si>
  <si>
    <t>փոխարինող դաստիարակ</t>
  </si>
  <si>
    <t>փոխարինող դայակ</t>
  </si>
  <si>
    <t xml:space="preserve">Հավելված </t>
  </si>
  <si>
    <t xml:space="preserve">Ջերմուկի համայնքի ավագանու </t>
  </si>
  <si>
    <t>1. «ՋԵՐՄՈՒԿԻՀԱՄԱՅՆՔԻ «ԶԱՏԻԿ» ՄԱՆԿԱՊԱՐՏԵԶ ՆՈՒՀ» ՀՈԱԿ</t>
  </si>
  <si>
    <t>գլխավոր հաշվապահ</t>
  </si>
  <si>
    <t>2. «ՋԵՐՄՈՒԿ ՀԱՄԱՅՆՔԻ ԱՐՎԵՍՏԻ N 1 ԴՊՐՈՑ» ՀՈԱԿ</t>
  </si>
  <si>
    <t xml:space="preserve">Ընդհանուրը՝ </t>
  </si>
  <si>
    <t>3. «ՋԵՐՄՈՒԿ ՀԱՄԱՅՆՔԻ Շ. ԱԶՆԱՎՈՒՐԻ ԱՆՎԱՆ ԱՐՎԵՍՏԻ ԴՊՐՈՑ»  ՀՈԱԿ</t>
  </si>
  <si>
    <t>4.ՋԵՐՄՈՒԿ  ՀԱՄԱՅՆՔԻ «ԳՆԴԵՎԱԶԻ ՄԱՆԿԱՊԱՐՏԵԶ»  ՀՈԱԿ</t>
  </si>
  <si>
    <t>գիշերային պահակ</t>
  </si>
  <si>
    <t>ակումբավար</t>
  </si>
  <si>
    <t>6.«ՋԵՐՄՈՒԿ ՀԱՄԱՅՆՔԻ ՃՈՊԱՆՈՒՂԻ » ՀԱՄԱՅՆՔԱՅԻՆ ՀԻՄՆԱՐԿ</t>
  </si>
  <si>
    <t>հիդրավլիկայի մասնագետ</t>
  </si>
  <si>
    <t xml:space="preserve">                                                        ԸՆԴԱՄԵՆԸ՝</t>
  </si>
  <si>
    <t>7. «ՋԵՐՄՈՒԿԻ ՀԱՄԱՅՆՔԻ ՔԱՂԱՔԱՅԻՆ ԳՐԱԴԱՐԱՆ» ՀԱՄԱՅՆՔԱՅԻՆ ՀԻՄՆԱՐԿ</t>
  </si>
  <si>
    <t>զբոսաշրջության գծով օպերատոր</t>
  </si>
  <si>
    <t xml:space="preserve">                                          ԸՆԴԱՄԵՆԸ՝</t>
  </si>
  <si>
    <t>8.«ՋԵՐՄՈՒԿ ՀԱՄԱՅՆՔԻ ԿՈՄՈՒՆԱԼ ՍՊԱՍԱՐԿՈՒՄ ԵՎ ԲԱՐԵԿԱՐԳՈՒՄ»  ՀՈԱԿ</t>
  </si>
  <si>
    <t xml:space="preserve">                                                      ԸՆԴԱՄԵՆԸ՝</t>
  </si>
  <si>
    <t xml:space="preserve">                                        ԸՆԴԱՄԵՆԸ՝</t>
  </si>
  <si>
    <t>բրիգադավար</t>
  </si>
  <si>
    <t xml:space="preserve">                                            ԸՆԴԱՄԵՆԸ՝</t>
  </si>
  <si>
    <t xml:space="preserve">                                         ԸՆԴԱՄԵՆԸ՝</t>
  </si>
  <si>
    <r>
      <t>սեզոնային հաստիքներ</t>
    </r>
    <r>
      <rPr>
        <i/>
        <sz val="10"/>
        <rFont val="Arial Armenian"/>
        <family val="2"/>
      </rPr>
      <t xml:space="preserve"> 01.04.2018-01.11.2018</t>
    </r>
    <r>
      <rPr>
        <i/>
        <sz val="10"/>
        <rFont val="Tahoma"/>
        <family val="2"/>
      </rPr>
      <t>թթ</t>
    </r>
    <r>
      <rPr>
        <i/>
        <sz val="10"/>
        <rFont val="Arial Armenian"/>
        <family val="2"/>
      </rPr>
      <t xml:space="preserve">.՝ </t>
    </r>
    <r>
      <rPr>
        <i/>
        <sz val="10"/>
        <rFont val="Arial AM"/>
        <family val="2"/>
      </rPr>
      <t xml:space="preserve">կանաչապատում </t>
    </r>
  </si>
  <si>
    <r>
      <t>սեզոնային</t>
    </r>
    <r>
      <rPr>
        <i/>
        <sz val="10"/>
        <rFont val="Arial Armenian"/>
        <family val="2"/>
      </rPr>
      <t xml:space="preserve"> </t>
    </r>
    <r>
      <rPr>
        <i/>
        <sz val="10"/>
        <rFont val="Tahoma"/>
        <family val="2"/>
      </rPr>
      <t>հաստիքներ</t>
    </r>
    <r>
      <rPr>
        <i/>
        <sz val="10"/>
        <rFont val="Arial Armenian"/>
        <family val="2"/>
      </rPr>
      <t xml:space="preserve"> 01.01.2018-01.04.2018</t>
    </r>
    <r>
      <rPr>
        <i/>
        <sz val="10"/>
        <rFont val="Tahoma"/>
        <family val="2"/>
      </rPr>
      <t>թթ</t>
    </r>
    <r>
      <rPr>
        <i/>
        <sz val="10"/>
        <rFont val="Arial Armenian"/>
        <family val="2"/>
      </rPr>
      <t xml:space="preserve">. </t>
    </r>
    <r>
      <rPr>
        <i/>
        <sz val="10"/>
        <rFont val="Tahoma"/>
        <family val="2"/>
      </rPr>
      <t>և</t>
    </r>
    <r>
      <rPr>
        <i/>
        <sz val="10"/>
        <rFont val="Arial Armenian"/>
        <family val="2"/>
      </rPr>
      <t xml:space="preserve">  01.11.2018-30.12.2018</t>
    </r>
    <r>
      <rPr>
        <i/>
        <sz val="10"/>
        <rFont val="Tahoma"/>
        <family val="2"/>
      </rPr>
      <t>թթ համար</t>
    </r>
  </si>
  <si>
    <t xml:space="preserve">                                   ԸՆԴՀԱՆՈՒՐԸ՝</t>
  </si>
  <si>
    <t>աշխատակիցների թվաքանակը՝ 25</t>
  </si>
  <si>
    <t xml:space="preserve"> աշխատակիցների, թվաքանակը,  հաստիքացուցակը և </t>
  </si>
  <si>
    <t xml:space="preserve">     2019 թվականի համայնքային ենթակայության կազմակերպությունների</t>
  </si>
  <si>
    <t>աշխատակիցների թվաքանակը՝ 18</t>
  </si>
  <si>
    <t>աշխատակիցների թվաքանակը՝ 24</t>
  </si>
  <si>
    <t>աշխատակիցների թվաքանակը՝ 8</t>
  </si>
  <si>
    <t xml:space="preserve">աշխատակիցների թվաքանակը՝ </t>
  </si>
  <si>
    <t>2018 թվականի նոյեմբերի   21 -ի</t>
  </si>
  <si>
    <t>5. «ՋԵՐՄՈՒԿ ՀԱՄԱՅՆՔԻ ՍՊՈՐՏԻ, ԶԲՈՍԱՇՐՋՈՒԹՅԱՆ, ԵՐԻՏԱՍԱՐԴՈՒԹՅԱՆ ԵՎ ՄՇԱԿՈՒՅԹԻ ԿԵՆՏՐՈՆ »  ՀՈԱԿ</t>
  </si>
  <si>
    <t>աշխատակիցների թվաքանակը՝ 10</t>
  </si>
  <si>
    <t>աշխատակիցների թվաքանակը՝ 5</t>
  </si>
  <si>
    <t>աշխատակիցների թվաքանակը՝ 41</t>
  </si>
  <si>
    <t xml:space="preserve">N  76-Ա   որոշման </t>
  </si>
  <si>
    <t>ՀԱՄԱՅՆՔԱՊԵՏԱՐԱՆԻ ԱՇԽԱՏԱԿԱԶՄԻ ՔԱՐՏՈՒՂԱՐ  ՝                Գ.ԹԱԴԵՎՈՍՅԱՆ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</si>
</sst>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ahoma"/>
      <family val="2"/>
    </font>
    <font>
      <b/>
      <i/>
      <sz val="10"/>
      <color indexed="1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2"/>
      <color indexed="12"/>
      <name val="Arial"/>
      <family val="0"/>
    </font>
    <font>
      <b/>
      <sz val="10"/>
      <name val="Sylfaen"/>
      <family val="1"/>
    </font>
    <font>
      <i/>
      <sz val="10"/>
      <name val="Arial Armenian"/>
      <family val="2"/>
    </font>
    <font>
      <i/>
      <sz val="10"/>
      <name val="Arial AM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2" fillId="34" borderId="13" xfId="0" applyFont="1" applyFill="1" applyBorder="1" applyAlignment="1">
      <alignment horizontal="right"/>
    </xf>
    <xf numFmtId="0" fontId="2" fillId="34" borderId="14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right"/>
    </xf>
    <xf numFmtId="0" fontId="2" fillId="34" borderId="14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JET%202019\&#1344;&#1377;&#1396;&#1377;&#1397;&#1398;&#1412;%202019\lracman%20hayt\&#1344;&#1329;&#1348;&#1329;&#1349;&#1364;%202018\&#1329;&#1332;-1\&#1407;&#1377;&#1408;&#1387;&#1414;&#1387;&#1391;&#1377;&#1409;&#1387;&#1377;-2017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UDJET%202019\&#1344;&#1377;&#1396;&#1377;&#1397;&#1398;&#1412;%202019\lracman%20hayt\&#1344;&#1329;&#1348;&#1329;&#1349;&#1364;%202018\&#1329;&#1332;-2\&#1407;&#1377;&#1408;&#1387;&#1414;&#1387;&#1391;&#1377;&#1409;&#1387;&#1377;-AD2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2018-2019"/>
      <sheetName val="2017-2018"/>
    </sheetNames>
    <sheetDataSet>
      <sheetData sheetId="1">
        <row r="7">
          <cell r="AD7">
            <v>0</v>
          </cell>
        </row>
        <row r="9">
          <cell r="AC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ep-dekt"/>
      <sheetName val="hunv-sep"/>
      <sheetName val="ՄԱԴ2.1"/>
    </sheetNames>
    <sheetDataSet>
      <sheetData sheetId="1">
        <row r="48">
          <cell r="AG48">
            <v>0</v>
          </cell>
        </row>
        <row r="51">
          <cell r="AG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8"/>
  <sheetViews>
    <sheetView tabSelected="1" zoomScalePageLayoutView="0" workbookViewId="0" topLeftCell="A190">
      <selection activeCell="A217" sqref="A217:J217"/>
    </sheetView>
  </sheetViews>
  <sheetFormatPr defaultColWidth="9.140625" defaultRowHeight="12.75"/>
  <cols>
    <col min="1" max="1" width="4.7109375" style="0" customWidth="1"/>
    <col min="5" max="5" width="21.57421875" style="0" customWidth="1"/>
    <col min="6" max="6" width="11.421875" style="0" customWidth="1"/>
    <col min="7" max="7" width="11.28125" style="0" customWidth="1"/>
    <col min="8" max="9" width="3.8515625" style="0" customWidth="1"/>
    <col min="10" max="10" width="5.140625" style="0" customWidth="1"/>
    <col min="11" max="11" width="11.00390625" style="0" customWidth="1"/>
  </cols>
  <sheetData>
    <row r="1" ht="12.75">
      <c r="F1" t="s">
        <v>58</v>
      </c>
    </row>
    <row r="2" ht="12.75">
      <c r="F2" t="s">
        <v>59</v>
      </c>
    </row>
    <row r="3" spans="6:8" ht="12.75">
      <c r="F3" s="53" t="s">
        <v>90</v>
      </c>
      <c r="G3" s="53"/>
      <c r="H3" s="53"/>
    </row>
    <row r="4" ht="12.75">
      <c r="F4" t="s">
        <v>95</v>
      </c>
    </row>
    <row r="6" spans="1:10" s="2" customFormat="1" ht="20.25">
      <c r="A6" s="151" t="s">
        <v>55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s="2" customFormat="1" ht="20.25">
      <c r="A7" s="151" t="s">
        <v>85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0" s="2" customFormat="1" ht="20.25">
      <c r="A8" s="151" t="s">
        <v>84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s="2" customFormat="1" ht="20.25">
      <c r="A9" s="151" t="s">
        <v>0</v>
      </c>
      <c r="B9" s="151"/>
      <c r="C9" s="151"/>
      <c r="D9" s="151"/>
      <c r="E9" s="151"/>
      <c r="F9" s="151"/>
      <c r="G9" s="151"/>
      <c r="H9" s="151"/>
      <c r="I9" s="151"/>
      <c r="J9" s="151"/>
    </row>
    <row r="11" spans="12:14" ht="12.75" customHeight="1">
      <c r="L11" s="3"/>
      <c r="M11" s="3"/>
      <c r="N11" s="1"/>
    </row>
    <row r="12" spans="1:14" ht="12.75">
      <c r="A12" s="54" t="s">
        <v>60</v>
      </c>
      <c r="B12" s="54"/>
      <c r="C12" s="54"/>
      <c r="D12" s="54"/>
      <c r="E12" s="54"/>
      <c r="F12" s="54"/>
      <c r="G12" s="54"/>
      <c r="H12" s="54"/>
      <c r="I12" s="54"/>
      <c r="J12" s="54"/>
      <c r="L12" s="3"/>
      <c r="M12" s="3"/>
      <c r="N12" s="1"/>
    </row>
    <row r="13" spans="1:14" ht="13.5" thickBot="1">
      <c r="A13" s="77" t="s">
        <v>83</v>
      </c>
      <c r="B13" s="98"/>
      <c r="C13" s="98"/>
      <c r="D13" s="98"/>
      <c r="E13" s="98"/>
      <c r="F13" s="98"/>
      <c r="G13" s="98"/>
      <c r="H13" s="98"/>
      <c r="I13" s="98"/>
      <c r="J13" s="98"/>
      <c r="L13" s="3"/>
      <c r="M13" s="3"/>
      <c r="N13" s="1"/>
    </row>
    <row r="14" spans="1:14" s="1" customFormat="1" ht="12.75">
      <c r="A14" s="44" t="s">
        <v>1</v>
      </c>
      <c r="B14" s="63" t="s">
        <v>2</v>
      </c>
      <c r="C14" s="64"/>
      <c r="D14" s="64"/>
      <c r="E14" s="65"/>
      <c r="F14" s="40" t="s">
        <v>3</v>
      </c>
      <c r="G14" s="40" t="s">
        <v>5</v>
      </c>
      <c r="H14" s="63" t="s">
        <v>7</v>
      </c>
      <c r="I14" s="64"/>
      <c r="J14" s="65"/>
      <c r="L14" s="3"/>
      <c r="M14" s="4"/>
      <c r="N14" s="4"/>
    </row>
    <row r="15" spans="1:13" s="1" customFormat="1" ht="12.75">
      <c r="A15" s="45"/>
      <c r="B15" s="66"/>
      <c r="C15" s="67"/>
      <c r="D15" s="67"/>
      <c r="E15" s="68"/>
      <c r="F15" s="41" t="s">
        <v>4</v>
      </c>
      <c r="G15" s="41" t="s">
        <v>6</v>
      </c>
      <c r="H15" s="69"/>
      <c r="I15" s="70"/>
      <c r="J15" s="71"/>
      <c r="L15" s="3"/>
      <c r="M15" s="4"/>
    </row>
    <row r="16" spans="1:14" s="10" customFormat="1" ht="12.75">
      <c r="A16" s="9">
        <v>1</v>
      </c>
      <c r="B16" s="146" t="s">
        <v>27</v>
      </c>
      <c r="C16" s="147"/>
      <c r="D16" s="147"/>
      <c r="E16" s="148"/>
      <c r="F16" s="25">
        <v>1</v>
      </c>
      <c r="G16" s="9">
        <v>205000</v>
      </c>
      <c r="H16" s="85">
        <f>F16*G16</f>
        <v>205000</v>
      </c>
      <c r="I16" s="86"/>
      <c r="J16" s="87"/>
      <c r="L16" s="11"/>
      <c r="M16" s="11"/>
      <c r="N16" s="12"/>
    </row>
    <row r="17" spans="1:10" s="10" customFormat="1" ht="12.75">
      <c r="A17" s="9">
        <v>2</v>
      </c>
      <c r="B17" s="146" t="s">
        <v>61</v>
      </c>
      <c r="C17" s="147"/>
      <c r="D17" s="147"/>
      <c r="E17" s="148"/>
      <c r="F17" s="25">
        <v>1</v>
      </c>
      <c r="G17" s="9">
        <v>164000</v>
      </c>
      <c r="H17" s="85">
        <f aca="true" t="shared" si="0" ref="H17:H31">F17*G17</f>
        <v>164000</v>
      </c>
      <c r="I17" s="86"/>
      <c r="J17" s="87"/>
    </row>
    <row r="18" spans="1:10" s="10" customFormat="1" ht="12.75">
      <c r="A18" s="9">
        <v>3</v>
      </c>
      <c r="B18" s="146" t="s">
        <v>50</v>
      </c>
      <c r="C18" s="147"/>
      <c r="D18" s="147"/>
      <c r="E18" s="148"/>
      <c r="F18" s="25">
        <v>1</v>
      </c>
      <c r="G18" s="9">
        <v>120000</v>
      </c>
      <c r="H18" s="85">
        <f t="shared" si="0"/>
        <v>120000</v>
      </c>
      <c r="I18" s="86"/>
      <c r="J18" s="87"/>
    </row>
    <row r="19" spans="1:10" s="10" customFormat="1" ht="12.75">
      <c r="A19" s="9">
        <v>4</v>
      </c>
      <c r="B19" s="146" t="s">
        <v>9</v>
      </c>
      <c r="C19" s="147"/>
      <c r="D19" s="147"/>
      <c r="E19" s="148"/>
      <c r="F19" s="25">
        <v>2.8</v>
      </c>
      <c r="G19" s="9">
        <v>115000</v>
      </c>
      <c r="H19" s="85">
        <f t="shared" si="0"/>
        <v>322000</v>
      </c>
      <c r="I19" s="86"/>
      <c r="J19" s="87"/>
    </row>
    <row r="20" spans="1:10" s="10" customFormat="1" ht="12.75">
      <c r="A20" s="9">
        <v>5</v>
      </c>
      <c r="B20" s="146" t="s">
        <v>9</v>
      </c>
      <c r="C20" s="147"/>
      <c r="D20" s="147"/>
      <c r="E20" s="148"/>
      <c r="F20" s="25">
        <v>3.92</v>
      </c>
      <c r="G20" s="9">
        <v>120000</v>
      </c>
      <c r="H20" s="85">
        <f t="shared" si="0"/>
        <v>470400</v>
      </c>
      <c r="I20" s="86"/>
      <c r="J20" s="87"/>
    </row>
    <row r="21" spans="1:10" s="10" customFormat="1" ht="12.75">
      <c r="A21" s="9">
        <v>6</v>
      </c>
      <c r="B21" s="146" t="s">
        <v>10</v>
      </c>
      <c r="C21" s="147"/>
      <c r="D21" s="147"/>
      <c r="E21" s="148"/>
      <c r="F21" s="25">
        <v>1.5</v>
      </c>
      <c r="G21" s="9">
        <v>125000</v>
      </c>
      <c r="H21" s="85">
        <f t="shared" si="0"/>
        <v>187500</v>
      </c>
      <c r="I21" s="86"/>
      <c r="J21" s="87"/>
    </row>
    <row r="22" spans="1:10" s="10" customFormat="1" ht="12.75">
      <c r="A22" s="9">
        <v>7</v>
      </c>
      <c r="B22" s="146" t="s">
        <v>52</v>
      </c>
      <c r="C22" s="147"/>
      <c r="D22" s="147"/>
      <c r="E22" s="148"/>
      <c r="F22" s="25">
        <v>1</v>
      </c>
      <c r="G22" s="9">
        <v>115000</v>
      </c>
      <c r="H22" s="85">
        <f t="shared" si="0"/>
        <v>115000</v>
      </c>
      <c r="I22" s="86"/>
      <c r="J22" s="87"/>
    </row>
    <row r="23" spans="1:10" s="10" customFormat="1" ht="12.75">
      <c r="A23" s="9">
        <v>8</v>
      </c>
      <c r="B23" s="146" t="s">
        <v>11</v>
      </c>
      <c r="C23" s="147"/>
      <c r="D23" s="147"/>
      <c r="E23" s="148"/>
      <c r="F23" s="25">
        <v>1</v>
      </c>
      <c r="G23" s="9">
        <v>115000</v>
      </c>
      <c r="H23" s="85">
        <f t="shared" si="0"/>
        <v>115000</v>
      </c>
      <c r="I23" s="86"/>
      <c r="J23" s="87"/>
    </row>
    <row r="24" spans="1:10" s="10" customFormat="1" ht="12.75">
      <c r="A24" s="9">
        <v>9</v>
      </c>
      <c r="B24" s="146" t="s">
        <v>56</v>
      </c>
      <c r="C24" s="147"/>
      <c r="D24" s="147"/>
      <c r="E24" s="148"/>
      <c r="F24" s="25">
        <v>1</v>
      </c>
      <c r="G24" s="9">
        <v>120000</v>
      </c>
      <c r="H24" s="85">
        <f t="shared" si="0"/>
        <v>120000</v>
      </c>
      <c r="I24" s="86"/>
      <c r="J24" s="87"/>
    </row>
    <row r="25" spans="1:10" s="10" customFormat="1" ht="12.75">
      <c r="A25" s="9">
        <v>10</v>
      </c>
      <c r="B25" s="146" t="s">
        <v>12</v>
      </c>
      <c r="C25" s="147"/>
      <c r="D25" s="147"/>
      <c r="E25" s="148"/>
      <c r="F25" s="25">
        <v>6</v>
      </c>
      <c r="G25" s="9">
        <v>100000</v>
      </c>
      <c r="H25" s="85">
        <f t="shared" si="0"/>
        <v>600000</v>
      </c>
      <c r="I25" s="86"/>
      <c r="J25" s="87"/>
    </row>
    <row r="26" spans="1:10" s="10" customFormat="1" ht="12.75">
      <c r="A26" s="9">
        <v>11</v>
      </c>
      <c r="B26" s="146" t="s">
        <v>57</v>
      </c>
      <c r="C26" s="147"/>
      <c r="D26" s="147"/>
      <c r="E26" s="148"/>
      <c r="F26" s="25">
        <v>1</v>
      </c>
      <c r="G26" s="9">
        <v>100000</v>
      </c>
      <c r="H26" s="85">
        <f t="shared" si="0"/>
        <v>100000</v>
      </c>
      <c r="I26" s="86"/>
      <c r="J26" s="87"/>
    </row>
    <row r="27" spans="1:10" s="10" customFormat="1" ht="12.75">
      <c r="A27" s="9">
        <v>12</v>
      </c>
      <c r="B27" s="146" t="s">
        <v>13</v>
      </c>
      <c r="C27" s="147"/>
      <c r="D27" s="147"/>
      <c r="E27" s="148"/>
      <c r="F27" s="25">
        <v>0.25</v>
      </c>
      <c r="G27" s="9">
        <v>100000</v>
      </c>
      <c r="H27" s="85">
        <f t="shared" si="0"/>
        <v>25000</v>
      </c>
      <c r="I27" s="86"/>
      <c r="J27" s="87"/>
    </row>
    <row r="28" spans="1:10" s="10" customFormat="1" ht="12.75">
      <c r="A28" s="9">
        <v>13</v>
      </c>
      <c r="B28" s="146" t="s">
        <v>14</v>
      </c>
      <c r="C28" s="147"/>
      <c r="D28" s="147"/>
      <c r="E28" s="148"/>
      <c r="F28" s="25">
        <v>0.5</v>
      </c>
      <c r="G28" s="9">
        <v>100000</v>
      </c>
      <c r="H28" s="85">
        <f t="shared" si="0"/>
        <v>50000</v>
      </c>
      <c r="I28" s="86"/>
      <c r="J28" s="87"/>
    </row>
    <row r="29" spans="1:10" s="10" customFormat="1" ht="12.75">
      <c r="A29" s="9">
        <v>14</v>
      </c>
      <c r="B29" s="146" t="s">
        <v>46</v>
      </c>
      <c r="C29" s="147"/>
      <c r="D29" s="147"/>
      <c r="E29" s="148"/>
      <c r="F29" s="25">
        <v>0.5</v>
      </c>
      <c r="G29" s="9">
        <v>100000</v>
      </c>
      <c r="H29" s="85">
        <f t="shared" si="0"/>
        <v>50000</v>
      </c>
      <c r="I29" s="86"/>
      <c r="J29" s="87"/>
    </row>
    <row r="30" spans="1:10" s="10" customFormat="1" ht="12.75">
      <c r="A30" s="9">
        <v>15</v>
      </c>
      <c r="B30" s="146" t="s">
        <v>15</v>
      </c>
      <c r="C30" s="147"/>
      <c r="D30" s="147"/>
      <c r="E30" s="148"/>
      <c r="F30" s="25">
        <v>2</v>
      </c>
      <c r="G30" s="9">
        <v>100000</v>
      </c>
      <c r="H30" s="85">
        <f t="shared" si="0"/>
        <v>200000</v>
      </c>
      <c r="I30" s="86"/>
      <c r="J30" s="87"/>
    </row>
    <row r="31" spans="1:10" s="10" customFormat="1" ht="12.75">
      <c r="A31" s="9">
        <v>16</v>
      </c>
      <c r="B31" s="146" t="s">
        <v>16</v>
      </c>
      <c r="C31" s="147"/>
      <c r="D31" s="147"/>
      <c r="E31" s="148"/>
      <c r="F31" s="25">
        <v>1</v>
      </c>
      <c r="G31" s="9">
        <v>100000</v>
      </c>
      <c r="H31" s="85">
        <f t="shared" si="0"/>
        <v>100000</v>
      </c>
      <c r="I31" s="86"/>
      <c r="J31" s="87"/>
    </row>
    <row r="32" spans="1:10" s="10" customFormat="1" ht="12.75">
      <c r="A32" s="9">
        <v>17</v>
      </c>
      <c r="B32" s="146" t="s">
        <v>17</v>
      </c>
      <c r="C32" s="147"/>
      <c r="D32" s="147"/>
      <c r="E32" s="148"/>
      <c r="F32" s="25">
        <v>0.25</v>
      </c>
      <c r="G32" s="9">
        <v>100000</v>
      </c>
      <c r="H32" s="85">
        <f aca="true" t="shared" si="1" ref="H32:H37">F32*G32</f>
        <v>25000</v>
      </c>
      <c r="I32" s="86"/>
      <c r="J32" s="87"/>
    </row>
    <row r="33" spans="1:10" s="10" customFormat="1" ht="12.75">
      <c r="A33" s="9">
        <v>18</v>
      </c>
      <c r="B33" s="146" t="s">
        <v>18</v>
      </c>
      <c r="C33" s="147"/>
      <c r="D33" s="147"/>
      <c r="E33" s="148"/>
      <c r="F33" s="25">
        <v>0.5</v>
      </c>
      <c r="G33" s="9">
        <v>100000</v>
      </c>
      <c r="H33" s="85">
        <f t="shared" si="1"/>
        <v>50000</v>
      </c>
      <c r="I33" s="86"/>
      <c r="J33" s="87"/>
    </row>
    <row r="34" spans="1:10" s="10" customFormat="1" ht="12.75">
      <c r="A34" s="9">
        <v>19</v>
      </c>
      <c r="B34" s="146" t="s">
        <v>53</v>
      </c>
      <c r="C34" s="147"/>
      <c r="D34" s="147"/>
      <c r="E34" s="148"/>
      <c r="F34" s="25">
        <v>0.5</v>
      </c>
      <c r="G34" s="9">
        <v>100000</v>
      </c>
      <c r="H34" s="85">
        <f t="shared" si="1"/>
        <v>50000</v>
      </c>
      <c r="I34" s="86"/>
      <c r="J34" s="87"/>
    </row>
    <row r="35" spans="1:10" s="10" customFormat="1" ht="12.75">
      <c r="A35" s="9">
        <v>20</v>
      </c>
      <c r="B35" s="146" t="s">
        <v>51</v>
      </c>
      <c r="C35" s="147"/>
      <c r="D35" s="147"/>
      <c r="E35" s="148"/>
      <c r="F35" s="25">
        <v>0.25</v>
      </c>
      <c r="G35" s="9">
        <v>100000</v>
      </c>
      <c r="H35" s="85">
        <f t="shared" si="1"/>
        <v>25000</v>
      </c>
      <c r="I35" s="86"/>
      <c r="J35" s="87"/>
    </row>
    <row r="36" spans="1:10" s="10" customFormat="1" ht="12.75">
      <c r="A36" s="9">
        <v>21</v>
      </c>
      <c r="B36" s="146" t="s">
        <v>23</v>
      </c>
      <c r="C36" s="147"/>
      <c r="D36" s="147"/>
      <c r="E36" s="148"/>
      <c r="F36" s="25">
        <v>0.5</v>
      </c>
      <c r="G36" s="9">
        <v>100000</v>
      </c>
      <c r="H36" s="85">
        <f t="shared" si="1"/>
        <v>50000</v>
      </c>
      <c r="I36" s="86"/>
      <c r="J36" s="87"/>
    </row>
    <row r="37" spans="1:10" s="10" customFormat="1" ht="12.75">
      <c r="A37" s="9">
        <v>22</v>
      </c>
      <c r="B37" s="146" t="s">
        <v>19</v>
      </c>
      <c r="C37" s="147"/>
      <c r="D37" s="147"/>
      <c r="E37" s="148"/>
      <c r="F37" s="25">
        <v>1</v>
      </c>
      <c r="G37" s="9">
        <v>100000</v>
      </c>
      <c r="H37" s="85">
        <f t="shared" si="1"/>
        <v>100000</v>
      </c>
      <c r="I37" s="86"/>
      <c r="J37" s="87"/>
    </row>
    <row r="38" spans="1:10" s="10" customFormat="1" ht="12.75">
      <c r="A38" s="9">
        <v>23</v>
      </c>
      <c r="B38" s="146" t="s">
        <v>20</v>
      </c>
      <c r="C38" s="147"/>
      <c r="D38" s="147"/>
      <c r="E38" s="148"/>
      <c r="F38" s="25">
        <v>2</v>
      </c>
      <c r="G38" s="9">
        <v>100000</v>
      </c>
      <c r="H38" s="85">
        <f>F38*G38</f>
        <v>200000</v>
      </c>
      <c r="I38" s="86"/>
      <c r="J38" s="87"/>
    </row>
    <row r="39" spans="1:10" s="10" customFormat="1" ht="12.75">
      <c r="A39" s="9">
        <v>24</v>
      </c>
      <c r="B39" s="91" t="s">
        <v>21</v>
      </c>
      <c r="C39" s="80"/>
      <c r="D39" s="80"/>
      <c r="E39" s="81"/>
      <c r="F39" s="24">
        <v>1</v>
      </c>
      <c r="G39" s="9">
        <v>100000</v>
      </c>
      <c r="H39" s="85">
        <f>F39*G39</f>
        <v>100000</v>
      </c>
      <c r="I39" s="86"/>
      <c r="J39" s="87"/>
    </row>
    <row r="40" spans="1:10" s="39" customFormat="1" ht="12.75">
      <c r="A40" s="37"/>
      <c r="B40" s="120" t="s">
        <v>22</v>
      </c>
      <c r="C40" s="121"/>
      <c r="D40" s="121"/>
      <c r="E40" s="122"/>
      <c r="F40" s="38">
        <f>SUM(F16:F39)</f>
        <v>31.47</v>
      </c>
      <c r="G40" s="37"/>
      <c r="H40" s="117">
        <f>SUM(H16:H39)</f>
        <v>3543900</v>
      </c>
      <c r="I40" s="118"/>
      <c r="J40" s="119"/>
    </row>
    <row r="41" spans="1:10" ht="12.7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s="6" customFormat="1" ht="15.75">
      <c r="A42" s="54" t="s">
        <v>62</v>
      </c>
      <c r="B42" s="54"/>
      <c r="C42" s="54"/>
      <c r="D42" s="54"/>
      <c r="E42" s="54"/>
      <c r="F42" s="54"/>
      <c r="G42" s="54"/>
      <c r="H42" s="54"/>
      <c r="I42" s="54"/>
      <c r="J42" s="54"/>
    </row>
    <row r="43" spans="1:10" ht="13.5" thickBot="1">
      <c r="A43" s="77" t="s">
        <v>86</v>
      </c>
      <c r="B43" s="77"/>
      <c r="C43" s="77"/>
      <c r="D43" s="77"/>
      <c r="E43" s="77"/>
      <c r="F43" s="77"/>
      <c r="G43" s="77"/>
      <c r="H43" s="77"/>
      <c r="I43" s="77"/>
      <c r="J43" s="77"/>
    </row>
    <row r="44" spans="1:10" s="1" customFormat="1" ht="12.75">
      <c r="A44" s="135" t="s">
        <v>1</v>
      </c>
      <c r="B44" s="137" t="s">
        <v>2</v>
      </c>
      <c r="C44" s="138"/>
      <c r="D44" s="138"/>
      <c r="E44" s="139"/>
      <c r="F44" s="42" t="s">
        <v>3</v>
      </c>
      <c r="G44" s="42" t="s">
        <v>5</v>
      </c>
      <c r="H44" s="137" t="s">
        <v>7</v>
      </c>
      <c r="I44" s="138"/>
      <c r="J44" s="139"/>
    </row>
    <row r="45" spans="1:10" s="1" customFormat="1" ht="12.75">
      <c r="A45" s="136"/>
      <c r="B45" s="140"/>
      <c r="C45" s="141"/>
      <c r="D45" s="141"/>
      <c r="E45" s="142"/>
      <c r="F45" s="43" t="s">
        <v>4</v>
      </c>
      <c r="G45" s="43" t="s">
        <v>6</v>
      </c>
      <c r="H45" s="143"/>
      <c r="I45" s="144"/>
      <c r="J45" s="145"/>
    </row>
    <row r="46" spans="1:10" s="14" customFormat="1" ht="12.75">
      <c r="A46" s="23">
        <v>1</v>
      </c>
      <c r="B46" s="123" t="s">
        <v>27</v>
      </c>
      <c r="C46" s="124"/>
      <c r="D46" s="124"/>
      <c r="E46" s="125"/>
      <c r="F46" s="26">
        <v>1</v>
      </c>
      <c r="G46" s="23">
        <v>170000</v>
      </c>
      <c r="H46" s="126">
        <f aca="true" t="shared" si="2" ref="H46:H57">F46*G46</f>
        <v>170000</v>
      </c>
      <c r="I46" s="127"/>
      <c r="J46" s="128"/>
    </row>
    <row r="47" spans="1:10" s="14" customFormat="1" ht="12.75">
      <c r="A47" s="23">
        <v>2</v>
      </c>
      <c r="B47" s="123" t="s">
        <v>8</v>
      </c>
      <c r="C47" s="124"/>
      <c r="D47" s="124"/>
      <c r="E47" s="125"/>
      <c r="F47" s="26">
        <v>0.5</v>
      </c>
      <c r="G47" s="23">
        <v>136000</v>
      </c>
      <c r="H47" s="126">
        <f t="shared" si="2"/>
        <v>68000</v>
      </c>
      <c r="I47" s="127"/>
      <c r="J47" s="128"/>
    </row>
    <row r="48" spans="1:10" s="14" customFormat="1" ht="12.75">
      <c r="A48" s="23">
        <v>3</v>
      </c>
      <c r="B48" s="123" t="s">
        <v>14</v>
      </c>
      <c r="C48" s="124"/>
      <c r="D48" s="124"/>
      <c r="E48" s="125"/>
      <c r="F48" s="26">
        <v>1</v>
      </c>
      <c r="G48" s="23">
        <v>100000</v>
      </c>
      <c r="H48" s="126">
        <f t="shared" si="2"/>
        <v>100000</v>
      </c>
      <c r="I48" s="127"/>
      <c r="J48" s="128"/>
    </row>
    <row r="49" spans="1:10" s="14" customFormat="1" ht="12.75">
      <c r="A49" s="23">
        <v>4</v>
      </c>
      <c r="B49" s="123" t="s">
        <v>23</v>
      </c>
      <c r="C49" s="124"/>
      <c r="D49" s="124"/>
      <c r="E49" s="125"/>
      <c r="F49" s="26">
        <v>2</v>
      </c>
      <c r="G49" s="23">
        <v>100000</v>
      </c>
      <c r="H49" s="126">
        <f t="shared" si="2"/>
        <v>200000</v>
      </c>
      <c r="I49" s="127"/>
      <c r="J49" s="128"/>
    </row>
    <row r="50" spans="1:10" s="14" customFormat="1" ht="12.75">
      <c r="A50" s="23">
        <v>5</v>
      </c>
      <c r="B50" s="123" t="s">
        <v>24</v>
      </c>
      <c r="C50" s="124"/>
      <c r="D50" s="124"/>
      <c r="E50" s="125"/>
      <c r="F50" s="26">
        <v>1</v>
      </c>
      <c r="G50" s="23">
        <v>110000</v>
      </c>
      <c r="H50" s="126">
        <f t="shared" si="2"/>
        <v>110000</v>
      </c>
      <c r="I50" s="127"/>
      <c r="J50" s="128"/>
    </row>
    <row r="51" spans="1:10" s="15" customFormat="1" ht="12.75">
      <c r="A51" s="23">
        <v>6</v>
      </c>
      <c r="B51" s="123" t="s">
        <v>25</v>
      </c>
      <c r="C51" s="124"/>
      <c r="D51" s="124"/>
      <c r="E51" s="125"/>
      <c r="F51" s="26">
        <v>1.25</v>
      </c>
      <c r="G51" s="23">
        <v>110000</v>
      </c>
      <c r="H51" s="126">
        <f t="shared" si="2"/>
        <v>137500</v>
      </c>
      <c r="I51" s="127"/>
      <c r="J51" s="128"/>
    </row>
    <row r="52" spans="1:10" s="15" customFormat="1" ht="12.75">
      <c r="A52" s="23">
        <v>7</v>
      </c>
      <c r="B52" s="123" t="s">
        <v>25</v>
      </c>
      <c r="C52" s="124"/>
      <c r="D52" s="124"/>
      <c r="E52" s="125"/>
      <c r="F52" s="26">
        <v>2.45</v>
      </c>
      <c r="G52" s="23">
        <v>110000</v>
      </c>
      <c r="H52" s="126">
        <f t="shared" si="2"/>
        <v>269500</v>
      </c>
      <c r="I52" s="127"/>
      <c r="J52" s="128"/>
    </row>
    <row r="53" spans="1:10" s="15" customFormat="1" ht="12.75">
      <c r="A53" s="23">
        <v>8</v>
      </c>
      <c r="B53" s="123" t="s">
        <v>25</v>
      </c>
      <c r="C53" s="124"/>
      <c r="D53" s="124"/>
      <c r="E53" s="125"/>
      <c r="F53" s="26">
        <v>0.54</v>
      </c>
      <c r="G53" s="23">
        <v>115000</v>
      </c>
      <c r="H53" s="126">
        <f t="shared" si="2"/>
        <v>62100.00000000001</v>
      </c>
      <c r="I53" s="127"/>
      <c r="J53" s="128"/>
    </row>
    <row r="54" spans="1:10" s="15" customFormat="1" ht="12.75">
      <c r="A54" s="23">
        <v>9</v>
      </c>
      <c r="B54" s="123" t="s">
        <v>25</v>
      </c>
      <c r="C54" s="124"/>
      <c r="D54" s="124"/>
      <c r="E54" s="125"/>
      <c r="F54" s="26">
        <f>'[1]2018-2019'!$AD$7/24</f>
        <v>0</v>
      </c>
      <c r="G54" s="23">
        <v>115000</v>
      </c>
      <c r="H54" s="126">
        <f t="shared" si="2"/>
        <v>0</v>
      </c>
      <c r="I54" s="127"/>
      <c r="J54" s="128"/>
    </row>
    <row r="55" spans="1:10" s="15" customFormat="1" ht="12.75">
      <c r="A55" s="23">
        <v>10</v>
      </c>
      <c r="B55" s="123" t="s">
        <v>25</v>
      </c>
      <c r="C55" s="124"/>
      <c r="D55" s="124"/>
      <c r="E55" s="125"/>
      <c r="F55" s="26">
        <v>1.31</v>
      </c>
      <c r="G55" s="23">
        <v>120000</v>
      </c>
      <c r="H55" s="126">
        <f t="shared" si="2"/>
        <v>157200</v>
      </c>
      <c r="I55" s="127"/>
      <c r="J55" s="128"/>
    </row>
    <row r="56" spans="1:10" s="15" customFormat="1" ht="12.75">
      <c r="A56" s="23">
        <v>11</v>
      </c>
      <c r="B56" s="123" t="s">
        <v>25</v>
      </c>
      <c r="C56" s="124"/>
      <c r="D56" s="124"/>
      <c r="E56" s="125"/>
      <c r="F56" s="26">
        <v>1.5</v>
      </c>
      <c r="G56" s="23">
        <v>120000</v>
      </c>
      <c r="H56" s="126">
        <f t="shared" si="2"/>
        <v>180000</v>
      </c>
      <c r="I56" s="127"/>
      <c r="J56" s="128"/>
    </row>
    <row r="57" spans="1:10" s="15" customFormat="1" ht="12.75">
      <c r="A57" s="23">
        <v>12</v>
      </c>
      <c r="B57" s="123" t="s">
        <v>25</v>
      </c>
      <c r="C57" s="124"/>
      <c r="D57" s="124"/>
      <c r="E57" s="125"/>
      <c r="F57" s="26">
        <f>'[1]2018-2019'!$AC$9/22</f>
        <v>0</v>
      </c>
      <c r="G57" s="23">
        <v>125000</v>
      </c>
      <c r="H57" s="126">
        <f t="shared" si="2"/>
        <v>0</v>
      </c>
      <c r="I57" s="127"/>
      <c r="J57" s="128"/>
    </row>
    <row r="58" spans="1:10" s="15" customFormat="1" ht="12.75">
      <c r="A58" s="23">
        <v>13</v>
      </c>
      <c r="B58" s="123" t="s">
        <v>25</v>
      </c>
      <c r="C58" s="124"/>
      <c r="D58" s="124"/>
      <c r="E58" s="125"/>
      <c r="F58" s="26">
        <v>0.77</v>
      </c>
      <c r="G58" s="23">
        <v>125000</v>
      </c>
      <c r="H58" s="126">
        <f>F58*G58</f>
        <v>96250</v>
      </c>
      <c r="I58" s="127"/>
      <c r="J58" s="128"/>
    </row>
    <row r="59" spans="1:10" s="33" customFormat="1" ht="12.75">
      <c r="A59" s="34"/>
      <c r="B59" s="129" t="s">
        <v>22</v>
      </c>
      <c r="C59" s="130"/>
      <c r="D59" s="130"/>
      <c r="E59" s="131"/>
      <c r="F59" s="35">
        <f>SUM(F46:F58)</f>
        <v>13.319999999999999</v>
      </c>
      <c r="G59" s="34"/>
      <c r="H59" s="132">
        <f>SUM(H46:H58)</f>
        <v>1550550</v>
      </c>
      <c r="I59" s="133"/>
      <c r="J59" s="134"/>
    </row>
    <row r="60" spans="1:10" ht="8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</row>
    <row r="61" spans="1:10" s="6" customFormat="1" ht="15.75">
      <c r="A61" s="54" t="s">
        <v>26</v>
      </c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3.5" thickBo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s="1" customFormat="1" ht="12.75">
      <c r="A63" s="44" t="s">
        <v>1</v>
      </c>
      <c r="B63" s="63" t="s">
        <v>2</v>
      </c>
      <c r="C63" s="64"/>
      <c r="D63" s="64"/>
      <c r="E63" s="65"/>
      <c r="F63" s="40" t="s">
        <v>3</v>
      </c>
      <c r="G63" s="40" t="s">
        <v>5</v>
      </c>
      <c r="H63" s="63" t="s">
        <v>7</v>
      </c>
      <c r="I63" s="64"/>
      <c r="J63" s="65"/>
    </row>
    <row r="64" spans="1:10" s="1" customFormat="1" ht="12.75">
      <c r="A64" s="45"/>
      <c r="B64" s="66"/>
      <c r="C64" s="67"/>
      <c r="D64" s="67"/>
      <c r="E64" s="68"/>
      <c r="F64" s="41" t="s">
        <v>4</v>
      </c>
      <c r="G64" s="41" t="s">
        <v>6</v>
      </c>
      <c r="H64" s="69"/>
      <c r="I64" s="70"/>
      <c r="J64" s="71"/>
    </row>
    <row r="65" spans="1:10" s="7" customFormat="1" ht="18">
      <c r="A65" s="17">
        <v>1</v>
      </c>
      <c r="B65" s="47" t="s">
        <v>25</v>
      </c>
      <c r="C65" s="48"/>
      <c r="D65" s="48"/>
      <c r="E65" s="49"/>
      <c r="F65" s="29">
        <v>0.52</v>
      </c>
      <c r="G65" s="17">
        <v>110000</v>
      </c>
      <c r="H65" s="50">
        <f>F65*G65</f>
        <v>57200</v>
      </c>
      <c r="I65" s="51"/>
      <c r="J65" s="52"/>
    </row>
    <row r="66" spans="1:10" s="7" customFormat="1" ht="18">
      <c r="A66" s="17">
        <v>2</v>
      </c>
      <c r="B66" s="47" t="s">
        <v>25</v>
      </c>
      <c r="C66" s="48"/>
      <c r="D66" s="48"/>
      <c r="E66" s="49"/>
      <c r="F66" s="29">
        <v>0.33</v>
      </c>
      <c r="G66" s="17">
        <v>125000</v>
      </c>
      <c r="H66" s="50">
        <f>F66*G66</f>
        <v>41250</v>
      </c>
      <c r="I66" s="51"/>
      <c r="J66" s="52"/>
    </row>
    <row r="67" spans="1:10" s="7" customFormat="1" ht="18">
      <c r="A67" s="17">
        <v>3</v>
      </c>
      <c r="B67" s="47" t="s">
        <v>25</v>
      </c>
      <c r="C67" s="48"/>
      <c r="D67" s="48"/>
      <c r="E67" s="49"/>
      <c r="F67" s="29">
        <v>1.09</v>
      </c>
      <c r="G67" s="17">
        <v>125000</v>
      </c>
      <c r="H67" s="50">
        <f>F67*G67</f>
        <v>136250</v>
      </c>
      <c r="I67" s="51"/>
      <c r="J67" s="52"/>
    </row>
    <row r="68" spans="1:10" s="36" customFormat="1" ht="18">
      <c r="A68" s="37"/>
      <c r="B68" s="120" t="s">
        <v>22</v>
      </c>
      <c r="C68" s="121"/>
      <c r="D68" s="121"/>
      <c r="E68" s="122"/>
      <c r="F68" s="38">
        <f>SUM(F65:F67)</f>
        <v>1.9400000000000002</v>
      </c>
      <c r="G68" s="37"/>
      <c r="H68" s="117">
        <f>SUM(H65:H67)</f>
        <v>234700</v>
      </c>
      <c r="I68" s="118"/>
      <c r="J68" s="119"/>
    </row>
    <row r="69" spans="1:10" ht="12.75">
      <c r="A69" s="55"/>
      <c r="B69" s="55"/>
      <c r="C69" s="55"/>
      <c r="D69" s="55"/>
      <c r="E69" s="55"/>
      <c r="F69" s="55"/>
      <c r="G69" s="55"/>
      <c r="H69" s="55"/>
      <c r="I69" s="55"/>
      <c r="J69" s="55"/>
    </row>
    <row r="70" spans="1:10" ht="12.75">
      <c r="A70" s="78" t="s">
        <v>63</v>
      </c>
      <c r="B70" s="78"/>
      <c r="C70" s="78"/>
      <c r="D70" s="78"/>
      <c r="E70" s="78"/>
      <c r="F70" s="78"/>
      <c r="G70" s="78"/>
      <c r="H70" s="46">
        <f>H68+H59</f>
        <v>1785250</v>
      </c>
      <c r="I70" s="46"/>
      <c r="J70" s="46"/>
    </row>
    <row r="71" spans="1:10" ht="12.75">
      <c r="A71" s="53"/>
      <c r="B71" s="53"/>
      <c r="C71" s="53"/>
      <c r="D71" s="53"/>
      <c r="E71" s="53"/>
      <c r="F71" s="53"/>
      <c r="G71" s="53"/>
      <c r="H71" s="53"/>
      <c r="I71" s="53"/>
      <c r="J71" s="53"/>
    </row>
    <row r="72" spans="1:10" ht="12.75">
      <c r="A72" s="54" t="s">
        <v>64</v>
      </c>
      <c r="B72" s="54"/>
      <c r="C72" s="54"/>
      <c r="D72" s="54"/>
      <c r="E72" s="54"/>
      <c r="F72" s="54"/>
      <c r="G72" s="54"/>
      <c r="H72" s="54"/>
      <c r="I72" s="54"/>
      <c r="J72" s="54"/>
    </row>
    <row r="73" spans="1:10" ht="13.5" thickBot="1">
      <c r="A73" s="77" t="s">
        <v>87</v>
      </c>
      <c r="B73" s="77"/>
      <c r="C73" s="77"/>
      <c r="D73" s="77"/>
      <c r="E73" s="77"/>
      <c r="F73" s="77"/>
      <c r="G73" s="77"/>
      <c r="H73" s="77"/>
      <c r="I73" s="77"/>
      <c r="J73" s="77"/>
    </row>
    <row r="74" spans="1:10" ht="12.75">
      <c r="A74" s="44" t="s">
        <v>1</v>
      </c>
      <c r="B74" s="63" t="s">
        <v>2</v>
      </c>
      <c r="C74" s="64"/>
      <c r="D74" s="64"/>
      <c r="E74" s="65"/>
      <c r="F74" s="40" t="s">
        <v>3</v>
      </c>
      <c r="G74" s="40" t="s">
        <v>5</v>
      </c>
      <c r="H74" s="63" t="s">
        <v>7</v>
      </c>
      <c r="I74" s="64"/>
      <c r="J74" s="65"/>
    </row>
    <row r="75" spans="1:10" ht="12.75">
      <c r="A75" s="45"/>
      <c r="B75" s="66"/>
      <c r="C75" s="67"/>
      <c r="D75" s="67"/>
      <c r="E75" s="68"/>
      <c r="F75" s="41" t="s">
        <v>4</v>
      </c>
      <c r="G75" s="41" t="s">
        <v>6</v>
      </c>
      <c r="H75" s="69"/>
      <c r="I75" s="70"/>
      <c r="J75" s="71"/>
    </row>
    <row r="76" spans="1:10" s="18" customFormat="1" ht="15">
      <c r="A76" s="9">
        <v>1</v>
      </c>
      <c r="B76" s="114" t="s">
        <v>27</v>
      </c>
      <c r="C76" s="115"/>
      <c r="D76" s="115"/>
      <c r="E76" s="116"/>
      <c r="F76" s="24">
        <v>1</v>
      </c>
      <c r="G76" s="9">
        <v>205000</v>
      </c>
      <c r="H76" s="85">
        <f aca="true" t="shared" si="3" ref="H76:H81">F76*G76</f>
        <v>205000</v>
      </c>
      <c r="I76" s="86"/>
      <c r="J76" s="87"/>
    </row>
    <row r="77" spans="1:10" s="18" customFormat="1" ht="15">
      <c r="A77" s="9">
        <v>2</v>
      </c>
      <c r="B77" s="114" t="s">
        <v>8</v>
      </c>
      <c r="C77" s="115"/>
      <c r="D77" s="115"/>
      <c r="E77" s="116"/>
      <c r="F77" s="24">
        <v>0.5</v>
      </c>
      <c r="G77" s="9">
        <v>164000</v>
      </c>
      <c r="H77" s="85">
        <f t="shared" si="3"/>
        <v>82000</v>
      </c>
      <c r="I77" s="86"/>
      <c r="J77" s="87"/>
    </row>
    <row r="78" spans="1:10" s="18" customFormat="1" ht="15">
      <c r="A78" s="9">
        <v>3</v>
      </c>
      <c r="B78" s="114" t="s">
        <v>14</v>
      </c>
      <c r="C78" s="115"/>
      <c r="D78" s="115"/>
      <c r="E78" s="116"/>
      <c r="F78" s="24">
        <v>1.5</v>
      </c>
      <c r="G78" s="9">
        <v>100000</v>
      </c>
      <c r="H78" s="85">
        <f t="shared" si="3"/>
        <v>150000</v>
      </c>
      <c r="I78" s="86"/>
      <c r="J78" s="87"/>
    </row>
    <row r="79" spans="1:10" s="18" customFormat="1" ht="15">
      <c r="A79" s="9">
        <v>4</v>
      </c>
      <c r="B79" s="114" t="s">
        <v>23</v>
      </c>
      <c r="C79" s="115"/>
      <c r="D79" s="115"/>
      <c r="E79" s="116"/>
      <c r="F79" s="24">
        <v>1.5</v>
      </c>
      <c r="G79" s="9">
        <v>100000</v>
      </c>
      <c r="H79" s="85">
        <f t="shared" si="3"/>
        <v>150000</v>
      </c>
      <c r="I79" s="86"/>
      <c r="J79" s="87"/>
    </row>
    <row r="80" spans="1:10" s="18" customFormat="1" ht="15">
      <c r="A80" s="9">
        <v>5</v>
      </c>
      <c r="B80" s="114" t="s">
        <v>24</v>
      </c>
      <c r="C80" s="115"/>
      <c r="D80" s="115"/>
      <c r="E80" s="116"/>
      <c r="F80" s="24">
        <v>1</v>
      </c>
      <c r="G80" s="9">
        <v>110000</v>
      </c>
      <c r="H80" s="85">
        <f t="shared" si="3"/>
        <v>110000</v>
      </c>
      <c r="I80" s="86"/>
      <c r="J80" s="87"/>
    </row>
    <row r="81" spans="1:10" s="8" customFormat="1" ht="15">
      <c r="A81" s="9">
        <v>6</v>
      </c>
      <c r="B81" s="114" t="s">
        <v>25</v>
      </c>
      <c r="C81" s="115"/>
      <c r="D81" s="115"/>
      <c r="E81" s="116"/>
      <c r="F81" s="24">
        <v>1.646</v>
      </c>
      <c r="G81" s="9">
        <v>110000</v>
      </c>
      <c r="H81" s="85">
        <f t="shared" si="3"/>
        <v>181060</v>
      </c>
      <c r="I81" s="86"/>
      <c r="J81" s="87"/>
    </row>
    <row r="82" spans="1:10" s="8" customFormat="1" ht="15">
      <c r="A82" s="9">
        <v>7</v>
      </c>
      <c r="B82" s="114" t="s">
        <v>25</v>
      </c>
      <c r="C82" s="115"/>
      <c r="D82" s="115"/>
      <c r="E82" s="116"/>
      <c r="F82" s="24">
        <v>5.45</v>
      </c>
      <c r="G82" s="9">
        <v>110000</v>
      </c>
      <c r="H82" s="85">
        <f>F82*G82</f>
        <v>599500</v>
      </c>
      <c r="I82" s="86"/>
      <c r="J82" s="87"/>
    </row>
    <row r="83" spans="1:10" s="8" customFormat="1" ht="15">
      <c r="A83" s="9">
        <v>8</v>
      </c>
      <c r="B83" s="114" t="s">
        <v>25</v>
      </c>
      <c r="C83" s="115"/>
      <c r="D83" s="115"/>
      <c r="E83" s="116"/>
      <c r="F83" s="24">
        <v>0.46</v>
      </c>
      <c r="G83" s="9">
        <v>115000</v>
      </c>
      <c r="H83" s="85">
        <f aca="true" t="shared" si="4" ref="H83:H88">F83*G83</f>
        <v>52900</v>
      </c>
      <c r="I83" s="86"/>
      <c r="J83" s="87"/>
    </row>
    <row r="84" spans="1:10" s="8" customFormat="1" ht="15">
      <c r="A84" s="9">
        <v>9</v>
      </c>
      <c r="B84" s="114" t="s">
        <v>25</v>
      </c>
      <c r="C84" s="115"/>
      <c r="D84" s="115"/>
      <c r="E84" s="116"/>
      <c r="F84" s="24">
        <v>0.136</v>
      </c>
      <c r="G84" s="9">
        <v>115000</v>
      </c>
      <c r="H84" s="85">
        <f t="shared" si="4"/>
        <v>15640.000000000002</v>
      </c>
      <c r="I84" s="86"/>
      <c r="J84" s="87"/>
    </row>
    <row r="85" spans="1:10" s="8" customFormat="1" ht="15">
      <c r="A85" s="9">
        <v>10</v>
      </c>
      <c r="B85" s="114" t="s">
        <v>25</v>
      </c>
      <c r="C85" s="115"/>
      <c r="D85" s="115"/>
      <c r="E85" s="116"/>
      <c r="F85" s="24">
        <v>1.708</v>
      </c>
      <c r="G85" s="9">
        <v>120000</v>
      </c>
      <c r="H85" s="85">
        <f t="shared" si="4"/>
        <v>204960</v>
      </c>
      <c r="I85" s="86"/>
      <c r="J85" s="87"/>
    </row>
    <row r="86" spans="1:10" s="8" customFormat="1" ht="15">
      <c r="A86" s="9">
        <v>11</v>
      </c>
      <c r="B86" s="114" t="s">
        <v>25</v>
      </c>
      <c r="C86" s="115"/>
      <c r="D86" s="115"/>
      <c r="E86" s="116"/>
      <c r="F86" s="24">
        <v>6.09</v>
      </c>
      <c r="G86" s="9">
        <v>120000</v>
      </c>
      <c r="H86" s="85">
        <f t="shared" si="4"/>
        <v>730800</v>
      </c>
      <c r="I86" s="86"/>
      <c r="J86" s="87"/>
    </row>
    <row r="87" spans="1:10" s="8" customFormat="1" ht="15">
      <c r="A87" s="9">
        <v>12</v>
      </c>
      <c r="B87" s="114" t="s">
        <v>25</v>
      </c>
      <c r="C87" s="115"/>
      <c r="D87" s="115"/>
      <c r="E87" s="116"/>
      <c r="F87" s="24">
        <v>0.96</v>
      </c>
      <c r="G87" s="9">
        <v>125000</v>
      </c>
      <c r="H87" s="85">
        <f>F87*G87</f>
        <v>120000</v>
      </c>
      <c r="I87" s="86"/>
      <c r="J87" s="87"/>
    </row>
    <row r="88" spans="1:10" s="8" customFormat="1" ht="15">
      <c r="A88" s="9">
        <v>13</v>
      </c>
      <c r="B88" s="114" t="s">
        <v>25</v>
      </c>
      <c r="C88" s="115"/>
      <c r="D88" s="115"/>
      <c r="E88" s="116"/>
      <c r="F88" s="24">
        <v>0.68</v>
      </c>
      <c r="G88" s="9">
        <v>125000</v>
      </c>
      <c r="H88" s="85">
        <f t="shared" si="4"/>
        <v>85000</v>
      </c>
      <c r="I88" s="86"/>
      <c r="J88" s="87"/>
    </row>
    <row r="89" spans="1:10" s="8" customFormat="1" ht="15">
      <c r="A89" s="13"/>
      <c r="B89" s="72" t="s">
        <v>22</v>
      </c>
      <c r="C89" s="58"/>
      <c r="D89" s="58"/>
      <c r="E89" s="59"/>
      <c r="F89" s="28">
        <f>SUM(F76:F88)</f>
        <v>22.630000000000003</v>
      </c>
      <c r="G89" s="13"/>
      <c r="H89" s="60">
        <f>SUM(H76:H88)</f>
        <v>2686860</v>
      </c>
      <c r="I89" s="61"/>
      <c r="J89" s="62"/>
    </row>
    <row r="90" spans="1:10" ht="12.75">
      <c r="A90" s="55"/>
      <c r="B90" s="55"/>
      <c r="C90" s="55"/>
      <c r="D90" s="55"/>
      <c r="E90" s="55"/>
      <c r="F90" s="55"/>
      <c r="G90" s="55"/>
      <c r="H90" s="55"/>
      <c r="I90" s="55"/>
      <c r="J90" s="55"/>
    </row>
    <row r="91" spans="1:10" ht="12.75">
      <c r="A91" s="54" t="s">
        <v>26</v>
      </c>
      <c r="B91" s="54"/>
      <c r="C91" s="54"/>
      <c r="D91" s="54"/>
      <c r="E91" s="54"/>
      <c r="F91" s="54"/>
      <c r="G91" s="54"/>
      <c r="H91" s="54"/>
      <c r="I91" s="54"/>
      <c r="J91" s="54"/>
    </row>
    <row r="92" spans="1:10" ht="13.5" thickBot="1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10" ht="12.75">
      <c r="A93" s="44" t="s">
        <v>1</v>
      </c>
      <c r="B93" s="63" t="s">
        <v>2</v>
      </c>
      <c r="C93" s="64"/>
      <c r="D93" s="64"/>
      <c r="E93" s="65"/>
      <c r="F93" s="40" t="s">
        <v>3</v>
      </c>
      <c r="G93" s="40" t="s">
        <v>5</v>
      </c>
      <c r="H93" s="63" t="s">
        <v>7</v>
      </c>
      <c r="I93" s="64"/>
      <c r="J93" s="65"/>
    </row>
    <row r="94" spans="1:10" ht="12.75">
      <c r="A94" s="45"/>
      <c r="B94" s="66"/>
      <c r="C94" s="67"/>
      <c r="D94" s="67"/>
      <c r="E94" s="68"/>
      <c r="F94" s="41" t="s">
        <v>4</v>
      </c>
      <c r="G94" s="41" t="s">
        <v>6</v>
      </c>
      <c r="H94" s="69"/>
      <c r="I94" s="70"/>
      <c r="J94" s="71"/>
    </row>
    <row r="95" spans="1:10" s="7" customFormat="1" ht="18">
      <c r="A95" s="20">
        <v>1</v>
      </c>
      <c r="B95" s="92" t="s">
        <v>25</v>
      </c>
      <c r="C95" s="93"/>
      <c r="D95" s="93"/>
      <c r="E95" s="94"/>
      <c r="F95" s="30">
        <f>'[2]sep-dekt'!$AG$48/22</f>
        <v>0</v>
      </c>
      <c r="G95" s="20">
        <v>110000</v>
      </c>
      <c r="H95" s="106">
        <f aca="true" t="shared" si="5" ref="H95:H100">F95*G95</f>
        <v>0</v>
      </c>
      <c r="I95" s="107"/>
      <c r="J95" s="108"/>
    </row>
    <row r="96" spans="1:10" s="7" customFormat="1" ht="18">
      <c r="A96" s="20">
        <v>2</v>
      </c>
      <c r="B96" s="92" t="s">
        <v>25</v>
      </c>
      <c r="C96" s="93"/>
      <c r="D96" s="93"/>
      <c r="E96" s="94"/>
      <c r="F96" s="30">
        <v>0.18</v>
      </c>
      <c r="G96" s="20">
        <v>110000</v>
      </c>
      <c r="H96" s="106">
        <f t="shared" si="5"/>
        <v>19800</v>
      </c>
      <c r="I96" s="107"/>
      <c r="J96" s="108"/>
    </row>
    <row r="97" spans="1:10" s="7" customFormat="1" ht="18">
      <c r="A97" s="20">
        <v>3</v>
      </c>
      <c r="B97" s="92" t="s">
        <v>25</v>
      </c>
      <c r="C97" s="93"/>
      <c r="D97" s="93"/>
      <c r="E97" s="94"/>
      <c r="F97" s="30">
        <v>0.25</v>
      </c>
      <c r="G97" s="20">
        <v>120000</v>
      </c>
      <c r="H97" s="106">
        <f t="shared" si="5"/>
        <v>30000</v>
      </c>
      <c r="I97" s="107"/>
      <c r="J97" s="108"/>
    </row>
    <row r="98" spans="1:10" s="7" customFormat="1" ht="18">
      <c r="A98" s="20">
        <v>4</v>
      </c>
      <c r="B98" s="92" t="s">
        <v>25</v>
      </c>
      <c r="C98" s="93"/>
      <c r="D98" s="93"/>
      <c r="E98" s="94"/>
      <c r="F98" s="30">
        <v>0.636</v>
      </c>
      <c r="G98" s="20">
        <v>120000</v>
      </c>
      <c r="H98" s="106">
        <f t="shared" si="5"/>
        <v>76320</v>
      </c>
      <c r="I98" s="107"/>
      <c r="J98" s="108"/>
    </row>
    <row r="99" spans="1:10" s="7" customFormat="1" ht="18">
      <c r="A99" s="20">
        <v>5</v>
      </c>
      <c r="B99" s="92" t="s">
        <v>25</v>
      </c>
      <c r="C99" s="93"/>
      <c r="D99" s="93"/>
      <c r="E99" s="94"/>
      <c r="F99" s="30">
        <f>'[2]sep-dekt'!$AG$51/22</f>
        <v>0</v>
      </c>
      <c r="G99" s="20">
        <v>125000</v>
      </c>
      <c r="H99" s="106">
        <f t="shared" si="5"/>
        <v>0</v>
      </c>
      <c r="I99" s="107"/>
      <c r="J99" s="108"/>
    </row>
    <row r="100" spans="1:10" s="7" customFormat="1" ht="18">
      <c r="A100" s="20">
        <v>6</v>
      </c>
      <c r="B100" s="92" t="s">
        <v>25</v>
      </c>
      <c r="C100" s="93"/>
      <c r="D100" s="93"/>
      <c r="E100" s="94"/>
      <c r="F100" s="30">
        <v>0.477</v>
      </c>
      <c r="G100" s="20">
        <v>125000</v>
      </c>
      <c r="H100" s="106">
        <f t="shared" si="5"/>
        <v>59625</v>
      </c>
      <c r="I100" s="107"/>
      <c r="J100" s="108"/>
    </row>
    <row r="101" spans="1:10" ht="12.75">
      <c r="A101" s="16"/>
      <c r="B101" s="57" t="s">
        <v>22</v>
      </c>
      <c r="C101" s="109"/>
      <c r="D101" s="109"/>
      <c r="E101" s="110"/>
      <c r="F101" s="27">
        <f>SUM(F95:F100)</f>
        <v>1.5430000000000001</v>
      </c>
      <c r="G101" s="16"/>
      <c r="H101" s="111">
        <f>SUM(H95:H100)</f>
        <v>185745</v>
      </c>
      <c r="I101" s="112"/>
      <c r="J101" s="113"/>
    </row>
    <row r="102" spans="1:10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</row>
    <row r="103" spans="1:10" ht="12.75">
      <c r="A103" s="78" t="s">
        <v>45</v>
      </c>
      <c r="B103" s="78"/>
      <c r="C103" s="78"/>
      <c r="D103" s="78"/>
      <c r="E103" s="78"/>
      <c r="F103" s="78"/>
      <c r="G103" s="78"/>
      <c r="H103" s="78">
        <f>H101+H89</f>
        <v>2872605</v>
      </c>
      <c r="I103" s="78"/>
      <c r="J103" s="78"/>
    </row>
    <row r="104" spans="1:10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</row>
    <row r="105" spans="1:10" ht="12.75">
      <c r="A105" s="54" t="s">
        <v>65</v>
      </c>
      <c r="B105" s="54"/>
      <c r="C105" s="54"/>
      <c r="D105" s="54"/>
      <c r="E105" s="54"/>
      <c r="F105" s="54"/>
      <c r="G105" s="54"/>
      <c r="H105" s="54"/>
      <c r="I105" s="54"/>
      <c r="J105" s="54"/>
    </row>
    <row r="106" spans="1:10" ht="13.5" thickBot="1">
      <c r="A106" s="77" t="s">
        <v>88</v>
      </c>
      <c r="B106" s="77"/>
      <c r="C106" s="77"/>
      <c r="D106" s="77"/>
      <c r="E106" s="77"/>
      <c r="F106" s="77"/>
      <c r="G106" s="77"/>
      <c r="H106" s="77"/>
      <c r="I106" s="77"/>
      <c r="J106" s="77"/>
    </row>
    <row r="107" spans="1:10" ht="12.75">
      <c r="A107" s="44" t="s">
        <v>1</v>
      </c>
      <c r="B107" s="63" t="s">
        <v>2</v>
      </c>
      <c r="C107" s="64"/>
      <c r="D107" s="64"/>
      <c r="E107" s="65"/>
      <c r="F107" s="40" t="s">
        <v>3</v>
      </c>
      <c r="G107" s="40" t="s">
        <v>5</v>
      </c>
      <c r="H107" s="63" t="s">
        <v>7</v>
      </c>
      <c r="I107" s="64"/>
      <c r="J107" s="65"/>
    </row>
    <row r="108" spans="1:10" ht="12.75">
      <c r="A108" s="45"/>
      <c r="B108" s="66"/>
      <c r="C108" s="67"/>
      <c r="D108" s="67"/>
      <c r="E108" s="68"/>
      <c r="F108" s="41" t="s">
        <v>4</v>
      </c>
      <c r="G108" s="41" t="s">
        <v>6</v>
      </c>
      <c r="H108" s="69"/>
      <c r="I108" s="70"/>
      <c r="J108" s="71"/>
    </row>
    <row r="109" spans="1:10" s="21" customFormat="1" ht="12.75">
      <c r="A109" s="17">
        <v>1</v>
      </c>
      <c r="B109" s="79" t="s">
        <v>27</v>
      </c>
      <c r="C109" s="80"/>
      <c r="D109" s="80"/>
      <c r="E109" s="81"/>
      <c r="F109" s="31">
        <v>1</v>
      </c>
      <c r="G109" s="19">
        <v>145000</v>
      </c>
      <c r="H109" s="88">
        <f>F109*G109</f>
        <v>145000</v>
      </c>
      <c r="I109" s="89"/>
      <c r="J109" s="90"/>
    </row>
    <row r="110" spans="1:10" s="21" customFormat="1" ht="12.75">
      <c r="A110" s="19">
        <v>2</v>
      </c>
      <c r="B110" s="79" t="s">
        <v>61</v>
      </c>
      <c r="C110" s="80"/>
      <c r="D110" s="80"/>
      <c r="E110" s="81"/>
      <c r="F110" s="31">
        <v>0.5</v>
      </c>
      <c r="G110" s="19">
        <v>120000</v>
      </c>
      <c r="H110" s="88">
        <f aca="true" t="shared" si="6" ref="H110:H122">F110*G110</f>
        <v>60000</v>
      </c>
      <c r="I110" s="89"/>
      <c r="J110" s="90"/>
    </row>
    <row r="111" spans="1:10" s="21" customFormat="1" ht="12.75">
      <c r="A111" s="19">
        <v>3</v>
      </c>
      <c r="B111" s="91" t="s">
        <v>50</v>
      </c>
      <c r="C111" s="80"/>
      <c r="D111" s="80"/>
      <c r="E111" s="81"/>
      <c r="F111" s="31">
        <v>0.25</v>
      </c>
      <c r="G111" s="19">
        <v>115000</v>
      </c>
      <c r="H111" s="88">
        <f t="shared" si="6"/>
        <v>28750</v>
      </c>
      <c r="I111" s="89"/>
      <c r="J111" s="90"/>
    </row>
    <row r="112" spans="1:10" s="21" customFormat="1" ht="12.75">
      <c r="A112" s="19">
        <v>4</v>
      </c>
      <c r="B112" s="91" t="s">
        <v>9</v>
      </c>
      <c r="C112" s="80"/>
      <c r="D112" s="80"/>
      <c r="E112" s="81"/>
      <c r="F112" s="30">
        <v>1.12</v>
      </c>
      <c r="G112" s="19">
        <v>115000</v>
      </c>
      <c r="H112" s="88">
        <f>F112*G112</f>
        <v>128800.00000000001</v>
      </c>
      <c r="I112" s="89"/>
      <c r="J112" s="90"/>
    </row>
    <row r="113" spans="1:10" s="21" customFormat="1" ht="12.75">
      <c r="A113" s="19">
        <v>5</v>
      </c>
      <c r="B113" s="91" t="s">
        <v>10</v>
      </c>
      <c r="C113" s="80"/>
      <c r="D113" s="80"/>
      <c r="E113" s="81"/>
      <c r="F113" s="31">
        <v>0.25</v>
      </c>
      <c r="G113" s="19">
        <v>115000</v>
      </c>
      <c r="H113" s="88">
        <f t="shared" si="6"/>
        <v>28750</v>
      </c>
      <c r="I113" s="89"/>
      <c r="J113" s="90"/>
    </row>
    <row r="114" spans="1:10" s="21" customFormat="1" ht="12.75">
      <c r="A114" s="19">
        <v>6</v>
      </c>
      <c r="B114" s="91" t="s">
        <v>11</v>
      </c>
      <c r="C114" s="80"/>
      <c r="D114" s="80"/>
      <c r="E114" s="81"/>
      <c r="F114" s="31">
        <v>0.25</v>
      </c>
      <c r="G114" s="19">
        <v>115000</v>
      </c>
      <c r="H114" s="88">
        <f t="shared" si="6"/>
        <v>28750</v>
      </c>
      <c r="I114" s="89"/>
      <c r="J114" s="90"/>
    </row>
    <row r="115" spans="1:10" s="21" customFormat="1" ht="12.75">
      <c r="A115" s="19">
        <v>7</v>
      </c>
      <c r="B115" s="91" t="s">
        <v>12</v>
      </c>
      <c r="C115" s="80"/>
      <c r="D115" s="80"/>
      <c r="E115" s="81"/>
      <c r="F115" s="31">
        <v>1</v>
      </c>
      <c r="G115" s="19">
        <v>100000</v>
      </c>
      <c r="H115" s="88">
        <f t="shared" si="6"/>
        <v>100000</v>
      </c>
      <c r="I115" s="89"/>
      <c r="J115" s="90"/>
    </row>
    <row r="116" spans="1:10" s="21" customFormat="1" ht="12.75">
      <c r="A116" s="19">
        <v>8</v>
      </c>
      <c r="B116" s="91" t="s">
        <v>14</v>
      </c>
      <c r="C116" s="80"/>
      <c r="D116" s="80"/>
      <c r="E116" s="81"/>
      <c r="F116" s="31">
        <v>0.25</v>
      </c>
      <c r="G116" s="19">
        <v>100000</v>
      </c>
      <c r="H116" s="88">
        <f t="shared" si="6"/>
        <v>25000</v>
      </c>
      <c r="I116" s="89"/>
      <c r="J116" s="90"/>
    </row>
    <row r="117" spans="1:10" s="21" customFormat="1" ht="12.75">
      <c r="A117" s="19">
        <v>9</v>
      </c>
      <c r="B117" s="91" t="s">
        <v>15</v>
      </c>
      <c r="C117" s="80"/>
      <c r="D117" s="80"/>
      <c r="E117" s="81"/>
      <c r="F117" s="31">
        <v>1</v>
      </c>
      <c r="G117" s="19">
        <v>100000</v>
      </c>
      <c r="H117" s="88">
        <f t="shared" si="6"/>
        <v>100000</v>
      </c>
      <c r="I117" s="89"/>
      <c r="J117" s="90"/>
    </row>
    <row r="118" spans="1:10" s="21" customFormat="1" ht="12.75">
      <c r="A118" s="19">
        <v>10</v>
      </c>
      <c r="B118" s="91" t="s">
        <v>16</v>
      </c>
      <c r="C118" s="80"/>
      <c r="D118" s="80"/>
      <c r="E118" s="81"/>
      <c r="F118" s="31">
        <v>0.5</v>
      </c>
      <c r="G118" s="19">
        <v>100000</v>
      </c>
      <c r="H118" s="88">
        <f t="shared" si="6"/>
        <v>50000</v>
      </c>
      <c r="I118" s="89"/>
      <c r="J118" s="90"/>
    </row>
    <row r="119" spans="1:10" s="21" customFormat="1" ht="12.75">
      <c r="A119" s="19">
        <v>11</v>
      </c>
      <c r="B119" s="91" t="s">
        <v>18</v>
      </c>
      <c r="C119" s="80"/>
      <c r="D119" s="80"/>
      <c r="E119" s="81"/>
      <c r="F119" s="31">
        <v>0.25</v>
      </c>
      <c r="G119" s="19">
        <v>100000</v>
      </c>
      <c r="H119" s="88">
        <f t="shared" si="6"/>
        <v>25000</v>
      </c>
      <c r="I119" s="89"/>
      <c r="J119" s="90"/>
    </row>
    <row r="120" spans="1:10" s="21" customFormat="1" ht="12.75">
      <c r="A120" s="19">
        <v>12</v>
      </c>
      <c r="B120" s="91" t="s">
        <v>23</v>
      </c>
      <c r="C120" s="80"/>
      <c r="D120" s="80"/>
      <c r="E120" s="81"/>
      <c r="F120" s="31">
        <v>0.5</v>
      </c>
      <c r="G120" s="19">
        <v>100000</v>
      </c>
      <c r="H120" s="88">
        <f t="shared" si="6"/>
        <v>50000</v>
      </c>
      <c r="I120" s="89"/>
      <c r="J120" s="90"/>
    </row>
    <row r="121" spans="1:10" s="21" customFormat="1" ht="12.75">
      <c r="A121" s="19">
        <v>13</v>
      </c>
      <c r="B121" s="91" t="s">
        <v>66</v>
      </c>
      <c r="C121" s="80"/>
      <c r="D121" s="80"/>
      <c r="E121" s="81"/>
      <c r="F121" s="31">
        <v>1</v>
      </c>
      <c r="G121" s="19">
        <v>100000</v>
      </c>
      <c r="H121" s="88">
        <f t="shared" si="6"/>
        <v>100000</v>
      </c>
      <c r="I121" s="89"/>
      <c r="J121" s="90"/>
    </row>
    <row r="122" spans="1:10" s="21" customFormat="1" ht="12.75">
      <c r="A122" s="19">
        <v>15</v>
      </c>
      <c r="B122" s="91" t="s">
        <v>21</v>
      </c>
      <c r="C122" s="80"/>
      <c r="D122" s="80"/>
      <c r="E122" s="81"/>
      <c r="F122" s="31">
        <v>0.5</v>
      </c>
      <c r="G122" s="19">
        <v>100000</v>
      </c>
      <c r="H122" s="88">
        <f t="shared" si="6"/>
        <v>50000</v>
      </c>
      <c r="I122" s="89"/>
      <c r="J122" s="90"/>
    </row>
    <row r="123" spans="1:10" s="21" customFormat="1" ht="12.75">
      <c r="A123" s="13"/>
      <c r="B123" s="72" t="s">
        <v>22</v>
      </c>
      <c r="C123" s="58"/>
      <c r="D123" s="58"/>
      <c r="E123" s="59"/>
      <c r="F123" s="28">
        <f>SUM(F109:F122)</f>
        <v>8.370000000000001</v>
      </c>
      <c r="G123" s="13"/>
      <c r="H123" s="60">
        <f>SUM(H109:H122)</f>
        <v>920050</v>
      </c>
      <c r="I123" s="61"/>
      <c r="J123" s="62"/>
    </row>
    <row r="124" spans="1:10" s="21" customFormat="1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</row>
    <row r="125" spans="1:10" ht="30.75" customHeight="1">
      <c r="A125" s="104" t="s">
        <v>91</v>
      </c>
      <c r="B125" s="104"/>
      <c r="C125" s="104"/>
      <c r="D125" s="104"/>
      <c r="E125" s="104"/>
      <c r="F125" s="104"/>
      <c r="G125" s="104"/>
      <c r="H125" s="104"/>
      <c r="I125" s="104"/>
      <c r="J125" s="104"/>
    </row>
    <row r="126" spans="1:10" ht="13.5" thickBot="1">
      <c r="A126" s="105" t="s">
        <v>89</v>
      </c>
      <c r="B126" s="98"/>
      <c r="C126" s="98"/>
      <c r="D126" s="98"/>
      <c r="E126" s="98"/>
      <c r="F126" s="98"/>
      <c r="G126" s="98"/>
      <c r="H126" s="98"/>
      <c r="I126" s="98"/>
      <c r="J126" s="98"/>
    </row>
    <row r="127" spans="1:10" ht="12.75">
      <c r="A127" s="44" t="s">
        <v>1</v>
      </c>
      <c r="B127" s="63" t="s">
        <v>2</v>
      </c>
      <c r="C127" s="64"/>
      <c r="D127" s="64"/>
      <c r="E127" s="65"/>
      <c r="F127" s="40" t="s">
        <v>3</v>
      </c>
      <c r="G127" s="40" t="s">
        <v>5</v>
      </c>
      <c r="H127" s="63" t="s">
        <v>7</v>
      </c>
      <c r="I127" s="64"/>
      <c r="J127" s="65"/>
    </row>
    <row r="128" spans="1:10" ht="12.75">
      <c r="A128" s="45"/>
      <c r="B128" s="66"/>
      <c r="C128" s="67"/>
      <c r="D128" s="67"/>
      <c r="E128" s="68"/>
      <c r="F128" s="41" t="s">
        <v>4</v>
      </c>
      <c r="G128" s="41" t="s">
        <v>6</v>
      </c>
      <c r="H128" s="69"/>
      <c r="I128" s="70"/>
      <c r="J128" s="71"/>
    </row>
    <row r="129" spans="1:10" ht="12.75">
      <c r="A129" s="17">
        <v>1</v>
      </c>
      <c r="B129" s="47" t="s">
        <v>27</v>
      </c>
      <c r="C129" s="48"/>
      <c r="D129" s="48"/>
      <c r="E129" s="49"/>
      <c r="F129" s="17">
        <v>1</v>
      </c>
      <c r="G129" s="17">
        <v>145000</v>
      </c>
      <c r="H129" s="50">
        <f aca="true" t="shared" si="7" ref="H129:H136">F129*G129</f>
        <v>145000</v>
      </c>
      <c r="I129" s="51"/>
      <c r="J129" s="52"/>
    </row>
    <row r="130" spans="1:10" s="7" customFormat="1" ht="18">
      <c r="A130" s="17">
        <v>2</v>
      </c>
      <c r="B130" s="100" t="s">
        <v>67</v>
      </c>
      <c r="C130" s="48"/>
      <c r="D130" s="48"/>
      <c r="E130" s="49"/>
      <c r="F130" s="17">
        <v>1</v>
      </c>
      <c r="G130" s="17">
        <v>125000</v>
      </c>
      <c r="H130" s="50">
        <f t="shared" si="7"/>
        <v>125000</v>
      </c>
      <c r="I130" s="51"/>
      <c r="J130" s="52"/>
    </row>
    <row r="131" spans="1:10" s="7" customFormat="1" ht="18">
      <c r="A131" s="17">
        <v>3</v>
      </c>
      <c r="B131" s="100" t="s">
        <v>67</v>
      </c>
      <c r="C131" s="48"/>
      <c r="D131" s="48"/>
      <c r="E131" s="49"/>
      <c r="F131" s="17">
        <v>3</v>
      </c>
      <c r="G131" s="17">
        <v>100000</v>
      </c>
      <c r="H131" s="50">
        <f t="shared" si="7"/>
        <v>300000</v>
      </c>
      <c r="I131" s="51"/>
      <c r="J131" s="52"/>
    </row>
    <row r="132" spans="1:10" s="7" customFormat="1" ht="18">
      <c r="A132" s="17">
        <v>4</v>
      </c>
      <c r="B132" s="92" t="s">
        <v>72</v>
      </c>
      <c r="C132" s="95"/>
      <c r="D132" s="95"/>
      <c r="E132" s="96"/>
      <c r="F132" s="17">
        <v>1</v>
      </c>
      <c r="G132" s="17">
        <v>125000</v>
      </c>
      <c r="H132" s="50">
        <v>125000</v>
      </c>
      <c r="I132" s="51"/>
      <c r="J132" s="52"/>
    </row>
    <row r="133" spans="1:10" s="7" customFormat="1" ht="18">
      <c r="A133" s="17">
        <v>5</v>
      </c>
      <c r="B133" s="92" t="s">
        <v>33</v>
      </c>
      <c r="C133" s="93"/>
      <c r="D133" s="93"/>
      <c r="E133" s="94"/>
      <c r="F133" s="17">
        <v>1</v>
      </c>
      <c r="G133" s="17">
        <v>135000</v>
      </c>
      <c r="H133" s="50">
        <v>135000</v>
      </c>
      <c r="I133" s="51"/>
      <c r="J133" s="52"/>
    </row>
    <row r="134" spans="1:10" s="7" customFormat="1" ht="18">
      <c r="A134" s="17">
        <v>6</v>
      </c>
      <c r="B134" s="101" t="s">
        <v>33</v>
      </c>
      <c r="C134" s="102"/>
      <c r="D134" s="102"/>
      <c r="E134" s="103"/>
      <c r="F134" s="32">
        <v>1</v>
      </c>
      <c r="G134" s="17">
        <v>115000</v>
      </c>
      <c r="H134" s="50">
        <f t="shared" si="7"/>
        <v>115000</v>
      </c>
      <c r="I134" s="51"/>
      <c r="J134" s="52"/>
    </row>
    <row r="135" spans="1:10" s="7" customFormat="1" ht="18">
      <c r="A135" s="17">
        <v>7</v>
      </c>
      <c r="B135" s="47" t="s">
        <v>21</v>
      </c>
      <c r="C135" s="48"/>
      <c r="D135" s="48"/>
      <c r="E135" s="49"/>
      <c r="F135" s="17">
        <v>0.5</v>
      </c>
      <c r="G135" s="17">
        <v>100000</v>
      </c>
      <c r="H135" s="50">
        <f t="shared" si="7"/>
        <v>50000</v>
      </c>
      <c r="I135" s="51"/>
      <c r="J135" s="52"/>
    </row>
    <row r="136" spans="1:10" s="7" customFormat="1" ht="18">
      <c r="A136" s="17">
        <v>8</v>
      </c>
      <c r="B136" s="47" t="s">
        <v>23</v>
      </c>
      <c r="C136" s="48"/>
      <c r="D136" s="48"/>
      <c r="E136" s="49"/>
      <c r="F136" s="17">
        <v>1</v>
      </c>
      <c r="G136" s="17">
        <v>100000</v>
      </c>
      <c r="H136" s="50">
        <f t="shared" si="7"/>
        <v>100000</v>
      </c>
      <c r="I136" s="51"/>
      <c r="J136" s="52"/>
    </row>
    <row r="137" spans="1:10" s="7" customFormat="1" ht="18">
      <c r="A137" s="13"/>
      <c r="B137" s="57" t="s">
        <v>73</v>
      </c>
      <c r="C137" s="58"/>
      <c r="D137" s="58"/>
      <c r="E137" s="59"/>
      <c r="F137" s="16">
        <f>SUM(F129:F136)</f>
        <v>9.5</v>
      </c>
      <c r="G137" s="13"/>
      <c r="H137" s="60">
        <f>SUM(H129:H136)</f>
        <v>1095000</v>
      </c>
      <c r="I137" s="61"/>
      <c r="J137" s="62"/>
    </row>
    <row r="138" spans="1:10" ht="12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</row>
    <row r="139" spans="1:10" ht="12.75">
      <c r="A139" s="54" t="s">
        <v>68</v>
      </c>
      <c r="B139" s="54"/>
      <c r="C139" s="54"/>
      <c r="D139" s="54"/>
      <c r="E139" s="54"/>
      <c r="F139" s="54"/>
      <c r="G139" s="54"/>
      <c r="H139" s="54"/>
      <c r="I139" s="54"/>
      <c r="J139" s="54"/>
    </row>
    <row r="140" spans="1:10" ht="13.5" thickBot="1">
      <c r="A140" s="77" t="s">
        <v>92</v>
      </c>
      <c r="B140" s="77"/>
      <c r="C140" s="77"/>
      <c r="D140" s="77"/>
      <c r="E140" s="77"/>
      <c r="F140" s="77"/>
      <c r="G140" s="77"/>
      <c r="H140" s="77"/>
      <c r="I140" s="77"/>
      <c r="J140" s="77"/>
    </row>
    <row r="141" spans="1:10" ht="12.75">
      <c r="A141" s="44" t="s">
        <v>1</v>
      </c>
      <c r="B141" s="63" t="s">
        <v>2</v>
      </c>
      <c r="C141" s="64"/>
      <c r="D141" s="64"/>
      <c r="E141" s="65"/>
      <c r="F141" s="40" t="s">
        <v>3</v>
      </c>
      <c r="G141" s="40" t="s">
        <v>5</v>
      </c>
      <c r="H141" s="63" t="s">
        <v>7</v>
      </c>
      <c r="I141" s="64"/>
      <c r="J141" s="65"/>
    </row>
    <row r="142" spans="1:10" ht="12.75">
      <c r="A142" s="45"/>
      <c r="B142" s="66"/>
      <c r="C142" s="67"/>
      <c r="D142" s="67"/>
      <c r="E142" s="68"/>
      <c r="F142" s="41" t="s">
        <v>4</v>
      </c>
      <c r="G142" s="41" t="s">
        <v>6</v>
      </c>
      <c r="H142" s="69"/>
      <c r="I142" s="70"/>
      <c r="J142" s="71"/>
    </row>
    <row r="143" spans="1:10" ht="12.75">
      <c r="A143" s="17">
        <v>1</v>
      </c>
      <c r="B143" s="92" t="s">
        <v>27</v>
      </c>
      <c r="C143" s="48"/>
      <c r="D143" s="48"/>
      <c r="E143" s="49"/>
      <c r="F143" s="17">
        <v>1</v>
      </c>
      <c r="G143" s="17">
        <v>220000</v>
      </c>
      <c r="H143" s="50">
        <f aca="true" t="shared" si="8" ref="H143:H148">F143*G143</f>
        <v>220000</v>
      </c>
      <c r="I143" s="51"/>
      <c r="J143" s="52"/>
    </row>
    <row r="144" spans="1:10" s="7" customFormat="1" ht="18">
      <c r="A144" s="17">
        <v>2</v>
      </c>
      <c r="B144" s="47" t="s">
        <v>37</v>
      </c>
      <c r="C144" s="48"/>
      <c r="D144" s="48"/>
      <c r="E144" s="49"/>
      <c r="F144" s="17">
        <v>1</v>
      </c>
      <c r="G144" s="17">
        <v>164000</v>
      </c>
      <c r="H144" s="50">
        <f t="shared" si="8"/>
        <v>164000</v>
      </c>
      <c r="I144" s="51"/>
      <c r="J144" s="52"/>
    </row>
    <row r="145" spans="1:10" s="7" customFormat="1" ht="18">
      <c r="A145" s="17">
        <v>3</v>
      </c>
      <c r="B145" s="47" t="s">
        <v>28</v>
      </c>
      <c r="C145" s="48"/>
      <c r="D145" s="48"/>
      <c r="E145" s="49"/>
      <c r="F145" s="17">
        <v>1</v>
      </c>
      <c r="G145" s="17">
        <v>100000</v>
      </c>
      <c r="H145" s="50">
        <f t="shared" si="8"/>
        <v>100000</v>
      </c>
      <c r="I145" s="51"/>
      <c r="J145" s="52"/>
    </row>
    <row r="146" spans="1:10" s="7" customFormat="1" ht="18">
      <c r="A146" s="17">
        <v>4</v>
      </c>
      <c r="B146" s="92" t="s">
        <v>69</v>
      </c>
      <c r="C146" s="48"/>
      <c r="D146" s="48"/>
      <c r="E146" s="49"/>
      <c r="F146" s="17">
        <v>1</v>
      </c>
      <c r="G146" s="17">
        <v>100000</v>
      </c>
      <c r="H146" s="50">
        <f t="shared" si="8"/>
        <v>100000</v>
      </c>
      <c r="I146" s="51"/>
      <c r="J146" s="52"/>
    </row>
    <row r="147" spans="1:10" s="7" customFormat="1" ht="18">
      <c r="A147" s="17">
        <v>5</v>
      </c>
      <c r="B147" s="47" t="s">
        <v>29</v>
      </c>
      <c r="C147" s="48"/>
      <c r="D147" s="48"/>
      <c r="E147" s="49"/>
      <c r="F147" s="17">
        <v>1</v>
      </c>
      <c r="G147" s="17">
        <v>100000</v>
      </c>
      <c r="H147" s="50">
        <f t="shared" si="8"/>
        <v>100000</v>
      </c>
      <c r="I147" s="51"/>
      <c r="J147" s="52"/>
    </row>
    <row r="148" spans="1:10" s="7" customFormat="1" ht="18">
      <c r="A148" s="17">
        <v>6</v>
      </c>
      <c r="B148" s="47" t="s">
        <v>30</v>
      </c>
      <c r="C148" s="48"/>
      <c r="D148" s="48"/>
      <c r="E148" s="49"/>
      <c r="F148" s="17">
        <v>1</v>
      </c>
      <c r="G148" s="17">
        <v>136000</v>
      </c>
      <c r="H148" s="50">
        <f t="shared" si="8"/>
        <v>136000</v>
      </c>
      <c r="I148" s="51"/>
      <c r="J148" s="52"/>
    </row>
    <row r="149" spans="1:10" s="7" customFormat="1" ht="18">
      <c r="A149" s="17">
        <v>7</v>
      </c>
      <c r="B149" s="47" t="s">
        <v>31</v>
      </c>
      <c r="C149" s="48"/>
      <c r="D149" s="48"/>
      <c r="E149" s="49"/>
      <c r="F149" s="17">
        <v>1</v>
      </c>
      <c r="G149" s="17">
        <v>100000</v>
      </c>
      <c r="H149" s="50">
        <f>F149*G149</f>
        <v>100000</v>
      </c>
      <c r="I149" s="51"/>
      <c r="J149" s="52"/>
    </row>
    <row r="150" spans="1:10" s="7" customFormat="1" ht="18">
      <c r="A150" s="17">
        <v>8</v>
      </c>
      <c r="B150" s="47" t="s">
        <v>32</v>
      </c>
      <c r="C150" s="48"/>
      <c r="D150" s="48"/>
      <c r="E150" s="49"/>
      <c r="F150" s="17">
        <v>2</v>
      </c>
      <c r="G150" s="17">
        <v>100000</v>
      </c>
      <c r="H150" s="50">
        <f>F150*G150</f>
        <v>200000</v>
      </c>
      <c r="I150" s="51"/>
      <c r="J150" s="52"/>
    </row>
    <row r="151" spans="1:10" s="7" customFormat="1" ht="18">
      <c r="A151" s="17">
        <v>9</v>
      </c>
      <c r="B151" s="47" t="s">
        <v>23</v>
      </c>
      <c r="C151" s="48"/>
      <c r="D151" s="48"/>
      <c r="E151" s="49"/>
      <c r="F151" s="17">
        <v>2</v>
      </c>
      <c r="G151" s="17">
        <v>100000</v>
      </c>
      <c r="H151" s="50">
        <f>F151*G151</f>
        <v>200000</v>
      </c>
      <c r="I151" s="51"/>
      <c r="J151" s="52"/>
    </row>
    <row r="152" spans="1:10" s="7" customFormat="1" ht="18">
      <c r="A152" s="17">
        <v>10</v>
      </c>
      <c r="B152" s="92" t="s">
        <v>20</v>
      </c>
      <c r="C152" s="48"/>
      <c r="D152" s="48"/>
      <c r="E152" s="49"/>
      <c r="F152" s="17">
        <v>3</v>
      </c>
      <c r="G152" s="17">
        <v>100000</v>
      </c>
      <c r="H152" s="50">
        <f>F152*G152</f>
        <v>300000</v>
      </c>
      <c r="I152" s="51"/>
      <c r="J152" s="52"/>
    </row>
    <row r="153" spans="1:10" s="7" customFormat="1" ht="18">
      <c r="A153" s="13"/>
      <c r="B153" s="57" t="s">
        <v>70</v>
      </c>
      <c r="C153" s="58"/>
      <c r="D153" s="58"/>
      <c r="E153" s="59"/>
      <c r="F153" s="16">
        <f>SUM(F143:F152)</f>
        <v>14</v>
      </c>
      <c r="G153" s="13"/>
      <c r="H153" s="60">
        <f>SUM(H143:H152)</f>
        <v>1620000</v>
      </c>
      <c r="I153" s="61"/>
      <c r="J153" s="62"/>
    </row>
    <row r="154" spans="1:10" ht="12.75">
      <c r="A154" s="55"/>
      <c r="B154" s="55"/>
      <c r="C154" s="55"/>
      <c r="D154" s="55"/>
      <c r="E154" s="55"/>
      <c r="F154" s="55"/>
      <c r="G154" s="55"/>
      <c r="H154" s="55"/>
      <c r="I154" s="55"/>
      <c r="J154" s="55"/>
    </row>
    <row r="155" spans="1:10" ht="12.75">
      <c r="A155" s="54" t="s">
        <v>71</v>
      </c>
      <c r="B155" s="54"/>
      <c r="C155" s="54"/>
      <c r="D155" s="54"/>
      <c r="E155" s="54"/>
      <c r="F155" s="54"/>
      <c r="G155" s="54"/>
      <c r="H155" s="54"/>
      <c r="I155" s="54"/>
      <c r="J155" s="54"/>
    </row>
    <row r="156" spans="1:10" ht="13.5" thickBot="1">
      <c r="A156" s="98" t="s">
        <v>93</v>
      </c>
      <c r="B156" s="98"/>
      <c r="C156" s="98"/>
      <c r="D156" s="98"/>
      <c r="E156" s="98"/>
      <c r="F156" s="98"/>
      <c r="G156" s="98"/>
      <c r="H156" s="98"/>
      <c r="I156" s="98"/>
      <c r="J156" s="98"/>
    </row>
    <row r="157" spans="1:10" ht="12.75">
      <c r="A157" s="44" t="s">
        <v>1</v>
      </c>
      <c r="B157" s="63" t="s">
        <v>2</v>
      </c>
      <c r="C157" s="64"/>
      <c r="D157" s="64"/>
      <c r="E157" s="65"/>
      <c r="F157" s="40" t="s">
        <v>3</v>
      </c>
      <c r="G157" s="40" t="s">
        <v>5</v>
      </c>
      <c r="H157" s="63" t="s">
        <v>7</v>
      </c>
      <c r="I157" s="64"/>
      <c r="J157" s="65"/>
    </row>
    <row r="158" spans="1:10" ht="12.75">
      <c r="A158" s="45"/>
      <c r="B158" s="66"/>
      <c r="C158" s="67"/>
      <c r="D158" s="67"/>
      <c r="E158" s="68"/>
      <c r="F158" s="41" t="s">
        <v>4</v>
      </c>
      <c r="G158" s="41" t="s">
        <v>6</v>
      </c>
      <c r="H158" s="69"/>
      <c r="I158" s="70"/>
      <c r="J158" s="71"/>
    </row>
    <row r="159" spans="1:10" ht="12.75">
      <c r="A159" s="17">
        <v>1</v>
      </c>
      <c r="B159" s="47" t="s">
        <v>27</v>
      </c>
      <c r="C159" s="48"/>
      <c r="D159" s="48"/>
      <c r="E159" s="49"/>
      <c r="F159" s="17">
        <v>1</v>
      </c>
      <c r="G159" s="17">
        <v>145000</v>
      </c>
      <c r="H159" s="50">
        <f>F159*G159</f>
        <v>145000</v>
      </c>
      <c r="I159" s="51"/>
      <c r="J159" s="52"/>
    </row>
    <row r="160" spans="1:10" s="22" customFormat="1" ht="12.75">
      <c r="A160" s="17">
        <v>2</v>
      </c>
      <c r="B160" s="47" t="s">
        <v>34</v>
      </c>
      <c r="C160" s="48"/>
      <c r="D160" s="48"/>
      <c r="E160" s="49"/>
      <c r="F160" s="17">
        <v>0.5</v>
      </c>
      <c r="G160" s="17">
        <v>125000</v>
      </c>
      <c r="H160" s="50">
        <f>F160*G160</f>
        <v>62500</v>
      </c>
      <c r="I160" s="51"/>
      <c r="J160" s="52"/>
    </row>
    <row r="161" spans="1:10" s="22" customFormat="1" ht="12.75">
      <c r="A161" s="17">
        <v>3</v>
      </c>
      <c r="B161" s="47" t="s">
        <v>35</v>
      </c>
      <c r="C161" s="48"/>
      <c r="D161" s="48"/>
      <c r="E161" s="49"/>
      <c r="F161" s="17">
        <v>2</v>
      </c>
      <c r="G161" s="17">
        <v>120000</v>
      </c>
      <c r="H161" s="50">
        <f>F161*G161</f>
        <v>240000</v>
      </c>
      <c r="I161" s="51"/>
      <c r="J161" s="52"/>
    </row>
    <row r="162" spans="1:10" s="22" customFormat="1" ht="12.75">
      <c r="A162" s="17">
        <v>4</v>
      </c>
      <c r="B162" s="47" t="s">
        <v>32</v>
      </c>
      <c r="C162" s="48"/>
      <c r="D162" s="48"/>
      <c r="E162" s="49"/>
      <c r="F162" s="17">
        <v>1</v>
      </c>
      <c r="G162" s="17">
        <v>115000</v>
      </c>
      <c r="H162" s="50">
        <f>F162*G162</f>
        <v>115000</v>
      </c>
      <c r="I162" s="51"/>
      <c r="J162" s="52"/>
    </row>
    <row r="163" spans="1:10" s="22" customFormat="1" ht="12.75">
      <c r="A163" s="17">
        <v>5</v>
      </c>
      <c r="B163" s="47" t="s">
        <v>23</v>
      </c>
      <c r="C163" s="48"/>
      <c r="D163" s="48"/>
      <c r="E163" s="49"/>
      <c r="F163" s="17">
        <v>1.5</v>
      </c>
      <c r="G163" s="17">
        <v>100000</v>
      </c>
      <c r="H163" s="50">
        <f>F163*G163</f>
        <v>150000</v>
      </c>
      <c r="I163" s="51"/>
      <c r="J163" s="52"/>
    </row>
    <row r="164" spans="1:10" s="22" customFormat="1" ht="12.75">
      <c r="A164" s="13"/>
      <c r="B164" s="72" t="s">
        <v>22</v>
      </c>
      <c r="C164" s="58"/>
      <c r="D164" s="58"/>
      <c r="E164" s="59"/>
      <c r="F164" s="16">
        <f>SUM(F159:F163)</f>
        <v>6</v>
      </c>
      <c r="G164" s="13"/>
      <c r="H164" s="60">
        <f>SUM(H159:H163)</f>
        <v>712500</v>
      </c>
      <c r="I164" s="61"/>
      <c r="J164" s="62"/>
    </row>
    <row r="165" spans="1:10" s="21" customFormat="1" ht="12.75">
      <c r="A165" s="55"/>
      <c r="B165" s="55"/>
      <c r="C165" s="55"/>
      <c r="D165" s="55"/>
      <c r="E165" s="55"/>
      <c r="F165" s="55"/>
      <c r="G165" s="55"/>
      <c r="H165" s="55"/>
      <c r="I165" s="55"/>
      <c r="J165" s="55"/>
    </row>
    <row r="166" spans="1:10" ht="12.75">
      <c r="A166" s="54" t="s">
        <v>74</v>
      </c>
      <c r="B166" s="54"/>
      <c r="C166" s="54"/>
      <c r="D166" s="54"/>
      <c r="E166" s="54"/>
      <c r="F166" s="54"/>
      <c r="G166" s="54"/>
      <c r="H166" s="54"/>
      <c r="I166" s="54"/>
      <c r="J166" s="54"/>
    </row>
    <row r="167" spans="1:10" ht="12.75">
      <c r="A167" s="149" t="s">
        <v>94</v>
      </c>
      <c r="B167" s="150"/>
      <c r="C167" s="150"/>
      <c r="D167" s="150"/>
      <c r="E167" s="150"/>
      <c r="F167" s="150"/>
      <c r="G167" s="150"/>
      <c r="H167" s="150"/>
      <c r="I167" s="150"/>
      <c r="J167" s="150"/>
    </row>
    <row r="168" spans="1:10" ht="13.5" thickBot="1">
      <c r="A168" s="75" t="s">
        <v>36</v>
      </c>
      <c r="B168" s="75"/>
      <c r="C168" s="75"/>
      <c r="D168" s="75"/>
      <c r="E168" s="75"/>
      <c r="F168" s="75"/>
      <c r="G168" s="75"/>
      <c r="H168" s="75"/>
      <c r="I168" s="75"/>
      <c r="J168" s="75"/>
    </row>
    <row r="169" spans="1:10" ht="12.75">
      <c r="A169" s="44" t="s">
        <v>1</v>
      </c>
      <c r="B169" s="63" t="s">
        <v>2</v>
      </c>
      <c r="C169" s="64"/>
      <c r="D169" s="64"/>
      <c r="E169" s="65"/>
      <c r="F169" s="40" t="s">
        <v>3</v>
      </c>
      <c r="G169" s="40" t="s">
        <v>5</v>
      </c>
      <c r="H169" s="63" t="s">
        <v>7</v>
      </c>
      <c r="I169" s="64"/>
      <c r="J169" s="65"/>
    </row>
    <row r="170" spans="1:10" ht="12.75">
      <c r="A170" s="45"/>
      <c r="B170" s="66"/>
      <c r="C170" s="67"/>
      <c r="D170" s="67"/>
      <c r="E170" s="68"/>
      <c r="F170" s="41" t="s">
        <v>4</v>
      </c>
      <c r="G170" s="41" t="s">
        <v>6</v>
      </c>
      <c r="H170" s="69"/>
      <c r="I170" s="70"/>
      <c r="J170" s="71"/>
    </row>
    <row r="171" spans="1:10" ht="12.75">
      <c r="A171" s="17">
        <v>1</v>
      </c>
      <c r="B171" s="92" t="s">
        <v>27</v>
      </c>
      <c r="C171" s="48"/>
      <c r="D171" s="48"/>
      <c r="E171" s="49"/>
      <c r="F171" s="17">
        <v>1</v>
      </c>
      <c r="G171" s="17">
        <v>244000</v>
      </c>
      <c r="H171" s="50">
        <f>F171*G171</f>
        <v>244000</v>
      </c>
      <c r="I171" s="51"/>
      <c r="J171" s="52"/>
    </row>
    <row r="172" spans="1:10" s="22" customFormat="1" ht="12.75">
      <c r="A172" s="17">
        <v>2</v>
      </c>
      <c r="B172" s="47" t="s">
        <v>37</v>
      </c>
      <c r="C172" s="48"/>
      <c r="D172" s="48"/>
      <c r="E172" s="49"/>
      <c r="F172" s="17">
        <v>1</v>
      </c>
      <c r="G172" s="17">
        <v>175000</v>
      </c>
      <c r="H172" s="50">
        <f>F172*G172</f>
        <v>175000</v>
      </c>
      <c r="I172" s="51"/>
      <c r="J172" s="52"/>
    </row>
    <row r="173" spans="1:10" s="22" customFormat="1" ht="12.75">
      <c r="A173" s="17">
        <v>3</v>
      </c>
      <c r="B173" s="47" t="s">
        <v>38</v>
      </c>
      <c r="C173" s="48"/>
      <c r="D173" s="48"/>
      <c r="E173" s="49"/>
      <c r="F173" s="17">
        <v>1</v>
      </c>
      <c r="G173" s="17">
        <v>185000</v>
      </c>
      <c r="H173" s="50">
        <f>F173*G173</f>
        <v>185000</v>
      </c>
      <c r="I173" s="51"/>
      <c r="J173" s="52"/>
    </row>
    <row r="174" spans="1:10" s="22" customFormat="1" ht="12.75">
      <c r="A174" s="17">
        <v>4</v>
      </c>
      <c r="B174" s="47" t="s">
        <v>32</v>
      </c>
      <c r="C174" s="48"/>
      <c r="D174" s="48"/>
      <c r="E174" s="49"/>
      <c r="F174" s="17">
        <v>1</v>
      </c>
      <c r="G174" s="17">
        <v>145000</v>
      </c>
      <c r="H174" s="50">
        <f>F174*G174</f>
        <v>145000</v>
      </c>
      <c r="I174" s="51"/>
      <c r="J174" s="52"/>
    </row>
    <row r="175" spans="1:10" s="22" customFormat="1" ht="12.75">
      <c r="A175" s="17">
        <v>6</v>
      </c>
      <c r="B175" s="47" t="s">
        <v>20</v>
      </c>
      <c r="C175" s="48"/>
      <c r="D175" s="48"/>
      <c r="E175" s="49"/>
      <c r="F175" s="17">
        <v>2</v>
      </c>
      <c r="G175" s="17">
        <v>81000</v>
      </c>
      <c r="H175" s="50">
        <f>F175*G175</f>
        <v>162000</v>
      </c>
      <c r="I175" s="51"/>
      <c r="J175" s="52"/>
    </row>
    <row r="176" spans="1:10" s="22" customFormat="1" ht="12.75">
      <c r="A176" s="13"/>
      <c r="B176" s="57" t="s">
        <v>75</v>
      </c>
      <c r="C176" s="58"/>
      <c r="D176" s="58"/>
      <c r="E176" s="59"/>
      <c r="F176" s="16">
        <f>SUM(F171:F175)</f>
        <v>6</v>
      </c>
      <c r="G176" s="13"/>
      <c r="H176" s="60">
        <f>SUM(H171:H175)</f>
        <v>911000</v>
      </c>
      <c r="I176" s="61"/>
      <c r="J176" s="62"/>
    </row>
    <row r="177" spans="1:10" s="21" customFormat="1" ht="13.5" thickBot="1">
      <c r="A177" s="97" t="s">
        <v>39</v>
      </c>
      <c r="B177" s="97"/>
      <c r="C177" s="97"/>
      <c r="D177" s="97"/>
      <c r="E177" s="97"/>
      <c r="F177" s="97"/>
      <c r="G177" s="97"/>
      <c r="H177" s="97"/>
      <c r="I177" s="97"/>
      <c r="J177" s="97"/>
    </row>
    <row r="178" spans="1:10" ht="12.75">
      <c r="A178" s="44" t="s">
        <v>1</v>
      </c>
      <c r="B178" s="63" t="s">
        <v>2</v>
      </c>
      <c r="C178" s="64"/>
      <c r="D178" s="64"/>
      <c r="E178" s="65"/>
      <c r="F178" s="40" t="s">
        <v>3</v>
      </c>
      <c r="G178" s="40" t="s">
        <v>5</v>
      </c>
      <c r="H178" s="63" t="s">
        <v>7</v>
      </c>
      <c r="I178" s="64"/>
      <c r="J178" s="65"/>
    </row>
    <row r="179" spans="1:10" ht="12.75">
      <c r="A179" s="45"/>
      <c r="B179" s="66"/>
      <c r="C179" s="67"/>
      <c r="D179" s="67"/>
      <c r="E179" s="68"/>
      <c r="F179" s="41" t="s">
        <v>4</v>
      </c>
      <c r="G179" s="41" t="s">
        <v>6</v>
      </c>
      <c r="H179" s="69"/>
      <c r="I179" s="70"/>
      <c r="J179" s="71"/>
    </row>
    <row r="180" spans="1:10" ht="12.75">
      <c r="A180" s="17">
        <v>1</v>
      </c>
      <c r="B180" s="47" t="s">
        <v>29</v>
      </c>
      <c r="C180" s="48"/>
      <c r="D180" s="48"/>
      <c r="E180" s="49"/>
      <c r="F180" s="17">
        <v>1</v>
      </c>
      <c r="G180" s="17">
        <v>110000</v>
      </c>
      <c r="H180" s="50">
        <f>F180*G180</f>
        <v>110000</v>
      </c>
      <c r="I180" s="51"/>
      <c r="J180" s="52"/>
    </row>
    <row r="181" spans="1:10" s="22" customFormat="1" ht="12.75">
      <c r="A181" s="17">
        <v>2</v>
      </c>
      <c r="B181" s="47" t="s">
        <v>40</v>
      </c>
      <c r="C181" s="48"/>
      <c r="D181" s="48"/>
      <c r="E181" s="49"/>
      <c r="F181" s="17">
        <v>0.5</v>
      </c>
      <c r="G181" s="17">
        <v>140000</v>
      </c>
      <c r="H181" s="50">
        <f>F181*G181</f>
        <v>70000</v>
      </c>
      <c r="I181" s="51"/>
      <c r="J181" s="52"/>
    </row>
    <row r="182" spans="1:10" s="22" customFormat="1" ht="12.75">
      <c r="A182" s="13"/>
      <c r="B182" s="57" t="s">
        <v>76</v>
      </c>
      <c r="C182" s="58"/>
      <c r="D182" s="58"/>
      <c r="E182" s="59"/>
      <c r="F182" s="13">
        <f>SUM(F180:F181)</f>
        <v>1.5</v>
      </c>
      <c r="G182" s="13"/>
      <c r="H182" s="60">
        <f>SUM(H180:H181)</f>
        <v>180000</v>
      </c>
      <c r="I182" s="61"/>
      <c r="J182" s="62"/>
    </row>
    <row r="183" spans="1:10" s="21" customFormat="1" ht="13.5" thickBot="1">
      <c r="A183" s="97" t="s">
        <v>41</v>
      </c>
      <c r="B183" s="97"/>
      <c r="C183" s="97"/>
      <c r="D183" s="97"/>
      <c r="E183" s="97"/>
      <c r="F183" s="97"/>
      <c r="G183" s="97"/>
      <c r="H183" s="97"/>
      <c r="I183" s="97"/>
      <c r="J183" s="97"/>
    </row>
    <row r="184" spans="1:10" ht="12.75">
      <c r="A184" s="44" t="s">
        <v>1</v>
      </c>
      <c r="B184" s="63" t="s">
        <v>2</v>
      </c>
      <c r="C184" s="64"/>
      <c r="D184" s="64"/>
      <c r="E184" s="65"/>
      <c r="F184" s="40" t="s">
        <v>3</v>
      </c>
      <c r="G184" s="40" t="s">
        <v>5</v>
      </c>
      <c r="H184" s="63" t="s">
        <v>7</v>
      </c>
      <c r="I184" s="64"/>
      <c r="J184" s="65"/>
    </row>
    <row r="185" spans="1:10" ht="12.75">
      <c r="A185" s="45"/>
      <c r="B185" s="66"/>
      <c r="C185" s="67"/>
      <c r="D185" s="67"/>
      <c r="E185" s="68"/>
      <c r="F185" s="41" t="s">
        <v>4</v>
      </c>
      <c r="G185" s="41" t="s">
        <v>6</v>
      </c>
      <c r="H185" s="69"/>
      <c r="I185" s="70"/>
      <c r="J185" s="71"/>
    </row>
    <row r="186" spans="1:10" ht="12.75">
      <c r="A186" s="17">
        <v>1</v>
      </c>
      <c r="B186" s="92" t="s">
        <v>77</v>
      </c>
      <c r="C186" s="48"/>
      <c r="D186" s="48"/>
      <c r="E186" s="49"/>
      <c r="F186" s="17">
        <v>1</v>
      </c>
      <c r="G186" s="17">
        <v>155000</v>
      </c>
      <c r="H186" s="50">
        <f aca="true" t="shared" si="9" ref="H186:H192">F186*G186</f>
        <v>155000</v>
      </c>
      <c r="I186" s="51"/>
      <c r="J186" s="52"/>
    </row>
    <row r="187" spans="1:10" s="22" customFormat="1" ht="12.75">
      <c r="A187" s="17">
        <v>2</v>
      </c>
      <c r="B187" s="47" t="s">
        <v>42</v>
      </c>
      <c r="C187" s="48"/>
      <c r="D187" s="48"/>
      <c r="E187" s="49"/>
      <c r="F187" s="17">
        <v>2</v>
      </c>
      <c r="G187" s="17">
        <v>110000</v>
      </c>
      <c r="H187" s="50">
        <f t="shared" si="9"/>
        <v>220000</v>
      </c>
      <c r="I187" s="51"/>
      <c r="J187" s="52"/>
    </row>
    <row r="188" spans="1:10" s="22" customFormat="1" ht="12.75">
      <c r="A188" s="17">
        <v>3</v>
      </c>
      <c r="B188" s="47" t="s">
        <v>48</v>
      </c>
      <c r="C188" s="48"/>
      <c r="D188" s="48"/>
      <c r="E188" s="49"/>
      <c r="F188" s="17">
        <v>1</v>
      </c>
      <c r="G188" s="17">
        <v>81000</v>
      </c>
      <c r="H188" s="50">
        <f t="shared" si="9"/>
        <v>81000</v>
      </c>
      <c r="I188" s="51"/>
      <c r="J188" s="52"/>
    </row>
    <row r="189" spans="1:10" s="22" customFormat="1" ht="12.75">
      <c r="A189" s="17">
        <v>4</v>
      </c>
      <c r="B189" s="47" t="s">
        <v>49</v>
      </c>
      <c r="C189" s="48"/>
      <c r="D189" s="48"/>
      <c r="E189" s="49"/>
      <c r="F189" s="17">
        <v>1</v>
      </c>
      <c r="G189" s="17">
        <v>150000</v>
      </c>
      <c r="H189" s="85">
        <f t="shared" si="9"/>
        <v>150000</v>
      </c>
      <c r="I189" s="86"/>
      <c r="J189" s="87"/>
    </row>
    <row r="190" spans="1:10" s="21" customFormat="1" ht="12.75">
      <c r="A190" s="19">
        <v>5</v>
      </c>
      <c r="B190" s="82" t="s">
        <v>23</v>
      </c>
      <c r="C190" s="83"/>
      <c r="D190" s="83"/>
      <c r="E190" s="84"/>
      <c r="F190" s="19">
        <v>1</v>
      </c>
      <c r="G190" s="19">
        <v>113500</v>
      </c>
      <c r="H190" s="88">
        <f t="shared" si="9"/>
        <v>113500</v>
      </c>
      <c r="I190" s="89"/>
      <c r="J190" s="90"/>
    </row>
    <row r="191" spans="1:10" s="21" customFormat="1" ht="12.75">
      <c r="A191" s="19">
        <v>6</v>
      </c>
      <c r="B191" s="82" t="s">
        <v>23</v>
      </c>
      <c r="C191" s="83"/>
      <c r="D191" s="83"/>
      <c r="E191" s="84"/>
      <c r="F191" s="19">
        <v>12</v>
      </c>
      <c r="G191" s="19">
        <v>100000</v>
      </c>
      <c r="H191" s="88">
        <f t="shared" si="9"/>
        <v>1200000</v>
      </c>
      <c r="I191" s="89"/>
      <c r="J191" s="90"/>
    </row>
    <row r="192" spans="1:10" s="21" customFormat="1" ht="12.75">
      <c r="A192" s="19">
        <v>7</v>
      </c>
      <c r="B192" s="82" t="s">
        <v>40</v>
      </c>
      <c r="C192" s="83"/>
      <c r="D192" s="83"/>
      <c r="E192" s="84"/>
      <c r="F192" s="19">
        <v>2</v>
      </c>
      <c r="G192" s="19">
        <v>140000</v>
      </c>
      <c r="H192" s="88">
        <f t="shared" si="9"/>
        <v>280000</v>
      </c>
      <c r="I192" s="89"/>
      <c r="J192" s="90"/>
    </row>
    <row r="193" spans="1:10" s="21" customFormat="1" ht="12.75">
      <c r="A193" s="19">
        <v>8</v>
      </c>
      <c r="B193" s="82" t="s">
        <v>47</v>
      </c>
      <c r="C193" s="83"/>
      <c r="D193" s="83"/>
      <c r="E193" s="84"/>
      <c r="F193" s="19">
        <v>3</v>
      </c>
      <c r="G193" s="19">
        <v>140000</v>
      </c>
      <c r="H193" s="88">
        <f>F193*G193</f>
        <v>420000</v>
      </c>
      <c r="I193" s="89"/>
      <c r="J193" s="90"/>
    </row>
    <row r="194" spans="1:10" s="21" customFormat="1" ht="12.75">
      <c r="A194" s="13"/>
      <c r="B194" s="57" t="s">
        <v>78</v>
      </c>
      <c r="C194" s="58"/>
      <c r="D194" s="58"/>
      <c r="E194" s="59"/>
      <c r="F194" s="13">
        <f>SUM(F186:F193)</f>
        <v>23</v>
      </c>
      <c r="G194" s="13"/>
      <c r="H194" s="60">
        <f>SUM(H186:H193)</f>
        <v>2619500</v>
      </c>
      <c r="I194" s="61"/>
      <c r="J194" s="62"/>
    </row>
    <row r="195" spans="1:10" s="21" customFormat="1" ht="13.5" thickBot="1">
      <c r="A195" s="97" t="s">
        <v>44</v>
      </c>
      <c r="B195" s="97"/>
      <c r="C195" s="97"/>
      <c r="D195" s="97"/>
      <c r="E195" s="97"/>
      <c r="F195" s="97"/>
      <c r="G195" s="97"/>
      <c r="H195" s="97"/>
      <c r="I195" s="97"/>
      <c r="J195" s="97"/>
    </row>
    <row r="196" spans="1:10" ht="12.75">
      <c r="A196" s="44" t="s">
        <v>1</v>
      </c>
      <c r="B196" s="63" t="s">
        <v>2</v>
      </c>
      <c r="C196" s="64"/>
      <c r="D196" s="64"/>
      <c r="E196" s="65"/>
      <c r="F196" s="40" t="s">
        <v>3</v>
      </c>
      <c r="G196" s="40" t="s">
        <v>5</v>
      </c>
      <c r="H196" s="63" t="s">
        <v>7</v>
      </c>
      <c r="I196" s="64"/>
      <c r="J196" s="65"/>
    </row>
    <row r="197" spans="1:10" ht="12.75">
      <c r="A197" s="45"/>
      <c r="B197" s="66"/>
      <c r="C197" s="67"/>
      <c r="D197" s="67"/>
      <c r="E197" s="68"/>
      <c r="F197" s="41" t="s">
        <v>4</v>
      </c>
      <c r="G197" s="41" t="s">
        <v>6</v>
      </c>
      <c r="H197" s="69"/>
      <c r="I197" s="70"/>
      <c r="J197" s="71"/>
    </row>
    <row r="198" spans="1:10" ht="12.75">
      <c r="A198" s="17">
        <v>1</v>
      </c>
      <c r="B198" s="47" t="s">
        <v>42</v>
      </c>
      <c r="C198" s="48"/>
      <c r="D198" s="48"/>
      <c r="E198" s="49"/>
      <c r="F198" s="17">
        <v>2</v>
      </c>
      <c r="G198" s="17">
        <v>140000</v>
      </c>
      <c r="H198" s="50">
        <f>F198*G198</f>
        <v>280000</v>
      </c>
      <c r="I198" s="51"/>
      <c r="J198" s="52"/>
    </row>
    <row r="199" spans="1:10" s="22" customFormat="1" ht="12.75">
      <c r="A199" s="17">
        <v>2</v>
      </c>
      <c r="B199" s="47" t="s">
        <v>40</v>
      </c>
      <c r="C199" s="48"/>
      <c r="D199" s="48"/>
      <c r="E199" s="49"/>
      <c r="F199" s="17">
        <v>2</v>
      </c>
      <c r="G199" s="17">
        <v>175000</v>
      </c>
      <c r="H199" s="50">
        <f>F199*G199</f>
        <v>350000</v>
      </c>
      <c r="I199" s="51"/>
      <c r="J199" s="52"/>
    </row>
    <row r="200" spans="1:10" s="22" customFormat="1" ht="12.75">
      <c r="A200" s="17">
        <v>3</v>
      </c>
      <c r="B200" s="47" t="s">
        <v>43</v>
      </c>
      <c r="C200" s="48"/>
      <c r="D200" s="48"/>
      <c r="E200" s="49"/>
      <c r="F200" s="17">
        <v>0.75</v>
      </c>
      <c r="G200" s="17">
        <v>140000</v>
      </c>
      <c r="H200" s="50">
        <f>F200*G200</f>
        <v>105000</v>
      </c>
      <c r="I200" s="51"/>
      <c r="J200" s="52"/>
    </row>
    <row r="201" spans="1:10" s="22" customFormat="1" ht="12.75">
      <c r="A201" s="13"/>
      <c r="B201" s="57" t="s">
        <v>79</v>
      </c>
      <c r="C201" s="58"/>
      <c r="D201" s="58"/>
      <c r="E201" s="59"/>
      <c r="F201" s="13">
        <f>SUM(F198:F200)</f>
        <v>4.75</v>
      </c>
      <c r="G201" s="13"/>
      <c r="H201" s="60">
        <f>SUM(H198:H200)</f>
        <v>735000</v>
      </c>
      <c r="I201" s="61"/>
      <c r="J201" s="62"/>
    </row>
    <row r="202" spans="1:10" s="21" customFormat="1" ht="13.5" thickBot="1">
      <c r="A202" s="76" t="s">
        <v>80</v>
      </c>
      <c r="B202" s="76"/>
      <c r="C202" s="76"/>
      <c r="D202" s="76"/>
      <c r="E202" s="76"/>
      <c r="F202" s="76"/>
      <c r="G202" s="76"/>
      <c r="H202" s="76"/>
      <c r="I202" s="76"/>
      <c r="J202" s="76"/>
    </row>
    <row r="203" spans="1:10" ht="15" customHeight="1">
      <c r="A203" s="44" t="s">
        <v>1</v>
      </c>
      <c r="B203" s="63" t="s">
        <v>2</v>
      </c>
      <c r="C203" s="64"/>
      <c r="D203" s="64"/>
      <c r="E203" s="65"/>
      <c r="F203" s="40" t="s">
        <v>3</v>
      </c>
      <c r="G203" s="40" t="s">
        <v>5</v>
      </c>
      <c r="H203" s="63" t="s">
        <v>7</v>
      </c>
      <c r="I203" s="64"/>
      <c r="J203" s="65"/>
    </row>
    <row r="204" spans="1:10" ht="12.75">
      <c r="A204" s="45"/>
      <c r="B204" s="66"/>
      <c r="C204" s="67"/>
      <c r="D204" s="67"/>
      <c r="E204" s="68"/>
      <c r="F204" s="41" t="s">
        <v>4</v>
      </c>
      <c r="G204" s="41" t="s">
        <v>6</v>
      </c>
      <c r="H204" s="69"/>
      <c r="I204" s="70"/>
      <c r="J204" s="71"/>
    </row>
    <row r="205" spans="1:10" ht="12.75">
      <c r="A205" s="17">
        <v>1</v>
      </c>
      <c r="B205" s="47" t="s">
        <v>42</v>
      </c>
      <c r="C205" s="48"/>
      <c r="D205" s="48"/>
      <c r="E205" s="49"/>
      <c r="F205" s="17">
        <v>2</v>
      </c>
      <c r="G205" s="17">
        <v>110000</v>
      </c>
      <c r="H205" s="50">
        <f>F205*G205</f>
        <v>220000</v>
      </c>
      <c r="I205" s="51"/>
      <c r="J205" s="52"/>
    </row>
    <row r="206" spans="1:10" s="22" customFormat="1" ht="12.75">
      <c r="A206" s="17">
        <v>2</v>
      </c>
      <c r="B206" s="47" t="s">
        <v>23</v>
      </c>
      <c r="C206" s="48"/>
      <c r="D206" s="48"/>
      <c r="E206" s="49"/>
      <c r="F206" s="17">
        <v>2</v>
      </c>
      <c r="G206" s="17">
        <v>100000</v>
      </c>
      <c r="H206" s="50">
        <f>F206*G206</f>
        <v>200000</v>
      </c>
      <c r="I206" s="51"/>
      <c r="J206" s="52"/>
    </row>
    <row r="207" spans="1:10" s="22" customFormat="1" ht="12.75">
      <c r="A207" s="13"/>
      <c r="B207" s="72" t="s">
        <v>22</v>
      </c>
      <c r="C207" s="58"/>
      <c r="D207" s="58"/>
      <c r="E207" s="59"/>
      <c r="F207" s="13">
        <f>SUM(F205:F206)</f>
        <v>4</v>
      </c>
      <c r="G207" s="13"/>
      <c r="H207" s="60">
        <f>SUM(H205:H206)</f>
        <v>420000</v>
      </c>
      <c r="I207" s="61"/>
      <c r="J207" s="62"/>
    </row>
    <row r="208" spans="1:10" s="21" customFormat="1" ht="13.5" thickBot="1">
      <c r="A208" s="75" t="s">
        <v>81</v>
      </c>
      <c r="B208" s="75"/>
      <c r="C208" s="75"/>
      <c r="D208" s="75"/>
      <c r="E208" s="75"/>
      <c r="F208" s="75"/>
      <c r="G208" s="75"/>
      <c r="H208" s="75"/>
      <c r="I208" s="75"/>
      <c r="J208" s="75"/>
    </row>
    <row r="209" spans="1:10" ht="12.75">
      <c r="A209" s="44" t="s">
        <v>1</v>
      </c>
      <c r="B209" s="63" t="s">
        <v>2</v>
      </c>
      <c r="C209" s="64"/>
      <c r="D209" s="64"/>
      <c r="E209" s="65"/>
      <c r="F209" s="40" t="s">
        <v>3</v>
      </c>
      <c r="G209" s="40" t="s">
        <v>5</v>
      </c>
      <c r="H209" s="63" t="s">
        <v>7</v>
      </c>
      <c r="I209" s="64"/>
      <c r="J209" s="65"/>
    </row>
    <row r="210" spans="1:10" ht="12.75">
      <c r="A210" s="45"/>
      <c r="B210" s="66"/>
      <c r="C210" s="67"/>
      <c r="D210" s="67"/>
      <c r="E210" s="68"/>
      <c r="F210" s="41" t="s">
        <v>4</v>
      </c>
      <c r="G210" s="41" t="s">
        <v>6</v>
      </c>
      <c r="H210" s="69"/>
      <c r="I210" s="70"/>
      <c r="J210" s="71"/>
    </row>
    <row r="211" spans="1:10" ht="12.75">
      <c r="A211" s="17">
        <v>1</v>
      </c>
      <c r="B211" s="47" t="s">
        <v>43</v>
      </c>
      <c r="C211" s="48"/>
      <c r="D211" s="48"/>
      <c r="E211" s="49"/>
      <c r="F211" s="17">
        <v>1</v>
      </c>
      <c r="G211" s="17">
        <v>140000</v>
      </c>
      <c r="H211" s="50">
        <f>F211*G211</f>
        <v>140000</v>
      </c>
      <c r="I211" s="51"/>
      <c r="J211" s="52"/>
    </row>
    <row r="212" spans="1:10" s="22" customFormat="1" ht="12.75">
      <c r="A212" s="17">
        <v>2</v>
      </c>
      <c r="B212" s="47" t="s">
        <v>54</v>
      </c>
      <c r="C212" s="48"/>
      <c r="D212" s="48"/>
      <c r="E212" s="49"/>
      <c r="F212" s="17">
        <v>1</v>
      </c>
      <c r="G212" s="17">
        <v>200000</v>
      </c>
      <c r="H212" s="50">
        <f>F212*G212</f>
        <v>200000</v>
      </c>
      <c r="I212" s="51"/>
      <c r="J212" s="52"/>
    </row>
    <row r="213" spans="1:10" s="22" customFormat="1" ht="12.75">
      <c r="A213" s="13"/>
      <c r="B213" s="72" t="s">
        <v>22</v>
      </c>
      <c r="C213" s="58"/>
      <c r="D213" s="58"/>
      <c r="E213" s="59"/>
      <c r="F213" s="16">
        <f>SUM(F211:F212)</f>
        <v>2</v>
      </c>
      <c r="G213" s="13"/>
      <c r="H213" s="60">
        <v>340000</v>
      </c>
      <c r="I213" s="61"/>
      <c r="J213" s="62"/>
    </row>
    <row r="214" spans="1:10" s="21" customFormat="1" ht="12.75">
      <c r="A214" s="99"/>
      <c r="B214" s="99"/>
      <c r="C214" s="99"/>
      <c r="D214" s="99"/>
      <c r="E214" s="99"/>
      <c r="F214" s="99"/>
      <c r="G214" s="99"/>
      <c r="H214" s="99"/>
      <c r="I214" s="99"/>
      <c r="J214" s="99"/>
    </row>
    <row r="215" spans="1:10" ht="12.75">
      <c r="A215" s="5"/>
      <c r="B215" s="73" t="s">
        <v>82</v>
      </c>
      <c r="C215" s="73"/>
      <c r="D215" s="73"/>
      <c r="E215" s="73"/>
      <c r="F215" s="5">
        <f>F176+F182+F194+F201+F207+F213</f>
        <v>41.25</v>
      </c>
      <c r="G215" s="5"/>
      <c r="H215" s="74">
        <f>H176+H182+H194+H201+H207+H213</f>
        <v>5205500</v>
      </c>
      <c r="I215" s="74"/>
      <c r="J215" s="74"/>
    </row>
    <row r="217" spans="1:10" ht="12.75">
      <c r="A217" s="78" t="s">
        <v>96</v>
      </c>
      <c r="B217" s="78"/>
      <c r="C217" s="78"/>
      <c r="D217" s="78"/>
      <c r="E217" s="78"/>
      <c r="F217" s="78"/>
      <c r="G217" s="78"/>
      <c r="H217" s="78"/>
      <c r="I217" s="78"/>
      <c r="J217" s="78"/>
    </row>
    <row r="218" spans="1:10" s="1" customFormat="1" ht="12.75">
      <c r="A218"/>
      <c r="B218"/>
      <c r="C218"/>
      <c r="D218"/>
      <c r="E218"/>
      <c r="F218"/>
      <c r="G218"/>
      <c r="H218"/>
      <c r="I218"/>
      <c r="J218"/>
    </row>
  </sheetData>
  <sheetProtection/>
  <mergeCells count="361">
    <mergeCell ref="A167:J167"/>
    <mergeCell ref="A13:J13"/>
    <mergeCell ref="A6:J6"/>
    <mergeCell ref="A7:J7"/>
    <mergeCell ref="A8:J8"/>
    <mergeCell ref="A9:J9"/>
    <mergeCell ref="B16:E16"/>
    <mergeCell ref="H16:J16"/>
    <mergeCell ref="A12:J12"/>
    <mergeCell ref="A14:A15"/>
    <mergeCell ref="B14:E15"/>
    <mergeCell ref="H14:J15"/>
    <mergeCell ref="B17:E17"/>
    <mergeCell ref="H17:J17"/>
    <mergeCell ref="B18:E18"/>
    <mergeCell ref="H18:J18"/>
    <mergeCell ref="B19:E19"/>
    <mergeCell ref="H19:J19"/>
    <mergeCell ref="B20:E20"/>
    <mergeCell ref="H20:J20"/>
    <mergeCell ref="B21:E21"/>
    <mergeCell ref="H21:J21"/>
    <mergeCell ref="B22:E22"/>
    <mergeCell ref="H22:J22"/>
    <mergeCell ref="B23:E23"/>
    <mergeCell ref="H23:J23"/>
    <mergeCell ref="B24:E24"/>
    <mergeCell ref="H24:J24"/>
    <mergeCell ref="B28:E28"/>
    <mergeCell ref="H28:J28"/>
    <mergeCell ref="B25:E25"/>
    <mergeCell ref="H25:J25"/>
    <mergeCell ref="B29:E29"/>
    <mergeCell ref="H29:J29"/>
    <mergeCell ref="B27:E27"/>
    <mergeCell ref="H27:J27"/>
    <mergeCell ref="B26:E26"/>
    <mergeCell ref="H26:J26"/>
    <mergeCell ref="B30:E30"/>
    <mergeCell ref="H30:J30"/>
    <mergeCell ref="B31:E31"/>
    <mergeCell ref="H31:J31"/>
    <mergeCell ref="B32:E32"/>
    <mergeCell ref="H32:J32"/>
    <mergeCell ref="B33:E33"/>
    <mergeCell ref="H33:J33"/>
    <mergeCell ref="B34:E34"/>
    <mergeCell ref="H34:J34"/>
    <mergeCell ref="B35:E35"/>
    <mergeCell ref="H35:J35"/>
    <mergeCell ref="B36:E36"/>
    <mergeCell ref="H36:J36"/>
    <mergeCell ref="B37:E37"/>
    <mergeCell ref="H37:J37"/>
    <mergeCell ref="B38:E38"/>
    <mergeCell ref="H38:J38"/>
    <mergeCell ref="B39:E39"/>
    <mergeCell ref="H39:J39"/>
    <mergeCell ref="A44:A45"/>
    <mergeCell ref="B44:E45"/>
    <mergeCell ref="H44:J45"/>
    <mergeCell ref="B40:E40"/>
    <mergeCell ref="H40:J40"/>
    <mergeCell ref="A43:J43"/>
    <mergeCell ref="A41:J41"/>
    <mergeCell ref="B48:E48"/>
    <mergeCell ref="H48:J48"/>
    <mergeCell ref="B46:E46"/>
    <mergeCell ref="H46:J46"/>
    <mergeCell ref="B47:E47"/>
    <mergeCell ref="H47:J47"/>
    <mergeCell ref="B49:E49"/>
    <mergeCell ref="H49:J49"/>
    <mergeCell ref="B50:E50"/>
    <mergeCell ref="H50:J50"/>
    <mergeCell ref="B51:E51"/>
    <mergeCell ref="H51:J51"/>
    <mergeCell ref="B52:E52"/>
    <mergeCell ref="H52:J52"/>
    <mergeCell ref="B53:E53"/>
    <mergeCell ref="H53:J53"/>
    <mergeCell ref="B54:E54"/>
    <mergeCell ref="H54:J54"/>
    <mergeCell ref="B55:E55"/>
    <mergeCell ref="H55:J55"/>
    <mergeCell ref="B56:E56"/>
    <mergeCell ref="H56:J56"/>
    <mergeCell ref="B57:E57"/>
    <mergeCell ref="H57:J57"/>
    <mergeCell ref="B58:E58"/>
    <mergeCell ref="H58:J58"/>
    <mergeCell ref="A63:A64"/>
    <mergeCell ref="B63:E64"/>
    <mergeCell ref="H63:J64"/>
    <mergeCell ref="B59:E59"/>
    <mergeCell ref="H59:J59"/>
    <mergeCell ref="A61:J61"/>
    <mergeCell ref="B65:E65"/>
    <mergeCell ref="H65:J65"/>
    <mergeCell ref="B66:E66"/>
    <mergeCell ref="H66:J66"/>
    <mergeCell ref="A74:A75"/>
    <mergeCell ref="B74:E75"/>
    <mergeCell ref="H74:J75"/>
    <mergeCell ref="B67:E67"/>
    <mergeCell ref="H67:J67"/>
    <mergeCell ref="B68:E68"/>
    <mergeCell ref="H68:J68"/>
    <mergeCell ref="A69:J69"/>
    <mergeCell ref="A70:G70"/>
    <mergeCell ref="B77:E77"/>
    <mergeCell ref="H77:J77"/>
    <mergeCell ref="B76:E76"/>
    <mergeCell ref="H76:J76"/>
    <mergeCell ref="B78:E78"/>
    <mergeCell ref="H78:J78"/>
    <mergeCell ref="B79:E79"/>
    <mergeCell ref="H79:J79"/>
    <mergeCell ref="B80:E80"/>
    <mergeCell ref="H80:J80"/>
    <mergeCell ref="B81:E81"/>
    <mergeCell ref="H81:J81"/>
    <mergeCell ref="B82:E82"/>
    <mergeCell ref="H82:J82"/>
    <mergeCell ref="B83:E83"/>
    <mergeCell ref="H83:J83"/>
    <mergeCell ref="B84:E84"/>
    <mergeCell ref="H84:J84"/>
    <mergeCell ref="B85:E85"/>
    <mergeCell ref="H85:J85"/>
    <mergeCell ref="B86:E86"/>
    <mergeCell ref="H86:J86"/>
    <mergeCell ref="B87:E87"/>
    <mergeCell ref="H87:J87"/>
    <mergeCell ref="B88:E88"/>
    <mergeCell ref="H88:J88"/>
    <mergeCell ref="B89:E89"/>
    <mergeCell ref="H89:J89"/>
    <mergeCell ref="H122:J122"/>
    <mergeCell ref="B129:E129"/>
    <mergeCell ref="H112:J112"/>
    <mergeCell ref="B95:E95"/>
    <mergeCell ref="H95:J95"/>
    <mergeCell ref="A93:A94"/>
    <mergeCell ref="B93:E94"/>
    <mergeCell ref="H93:J94"/>
    <mergeCell ref="B96:E96"/>
    <mergeCell ref="H96:J96"/>
    <mergeCell ref="B97:E97"/>
    <mergeCell ref="H97:J97"/>
    <mergeCell ref="B98:E98"/>
    <mergeCell ref="H98:J98"/>
    <mergeCell ref="B99:E99"/>
    <mergeCell ref="H99:J99"/>
    <mergeCell ref="B100:E100"/>
    <mergeCell ref="H100:J100"/>
    <mergeCell ref="B101:E101"/>
    <mergeCell ref="H101:J101"/>
    <mergeCell ref="B143:E143"/>
    <mergeCell ref="H143:J143"/>
    <mergeCell ref="B136:E136"/>
    <mergeCell ref="H136:J136"/>
    <mergeCell ref="A106:J106"/>
    <mergeCell ref="H129:J129"/>
    <mergeCell ref="B149:E149"/>
    <mergeCell ref="H149:J149"/>
    <mergeCell ref="B150:E150"/>
    <mergeCell ref="H150:J150"/>
    <mergeCell ref="B137:E137"/>
    <mergeCell ref="H137:J137"/>
    <mergeCell ref="B148:E148"/>
    <mergeCell ref="H148:J148"/>
    <mergeCell ref="B146:E146"/>
    <mergeCell ref="B141:E142"/>
    <mergeCell ref="A141:A142"/>
    <mergeCell ref="B164:E164"/>
    <mergeCell ref="H164:J164"/>
    <mergeCell ref="H134:J134"/>
    <mergeCell ref="B135:E135"/>
    <mergeCell ref="H135:J135"/>
    <mergeCell ref="B162:E162"/>
    <mergeCell ref="H162:J162"/>
    <mergeCell ref="B160:E160"/>
    <mergeCell ref="H160:J160"/>
    <mergeCell ref="B147:E147"/>
    <mergeCell ref="H147:J147"/>
    <mergeCell ref="H141:J142"/>
    <mergeCell ref="B144:E144"/>
    <mergeCell ref="H144:J144"/>
    <mergeCell ref="B145:E145"/>
    <mergeCell ref="H145:J145"/>
    <mergeCell ref="B123:E123"/>
    <mergeCell ref="H123:J123"/>
    <mergeCell ref="A125:J125"/>
    <mergeCell ref="A127:A128"/>
    <mergeCell ref="B127:E128"/>
    <mergeCell ref="H127:J128"/>
    <mergeCell ref="A124:J124"/>
    <mergeCell ref="A126:J126"/>
    <mergeCell ref="B169:E170"/>
    <mergeCell ref="H169:J170"/>
    <mergeCell ref="B171:E171"/>
    <mergeCell ref="H171:J171"/>
    <mergeCell ref="B130:E130"/>
    <mergeCell ref="H130:J130"/>
    <mergeCell ref="B131:E131"/>
    <mergeCell ref="H131:J131"/>
    <mergeCell ref="B134:E134"/>
    <mergeCell ref="H146:J146"/>
    <mergeCell ref="B159:E159"/>
    <mergeCell ref="H159:J159"/>
    <mergeCell ref="B161:E161"/>
    <mergeCell ref="H161:J161"/>
    <mergeCell ref="A195:J195"/>
    <mergeCell ref="A214:J214"/>
    <mergeCell ref="B163:E163"/>
    <mergeCell ref="H163:J163"/>
    <mergeCell ref="A166:J166"/>
    <mergeCell ref="A169:A170"/>
    <mergeCell ref="B151:E151"/>
    <mergeCell ref="H151:J151"/>
    <mergeCell ref="B152:E152"/>
    <mergeCell ref="H152:J152"/>
    <mergeCell ref="A165:J165"/>
    <mergeCell ref="A155:J155"/>
    <mergeCell ref="A157:A158"/>
    <mergeCell ref="B157:E158"/>
    <mergeCell ref="H157:J158"/>
    <mergeCell ref="A156:J156"/>
    <mergeCell ref="H120:J120"/>
    <mergeCell ref="B121:E121"/>
    <mergeCell ref="H121:J121"/>
    <mergeCell ref="A168:J168"/>
    <mergeCell ref="A138:J138"/>
    <mergeCell ref="A139:J139"/>
    <mergeCell ref="A140:J140"/>
    <mergeCell ref="A154:J154"/>
    <mergeCell ref="B153:E153"/>
    <mergeCell ref="H153:J153"/>
    <mergeCell ref="H174:J174"/>
    <mergeCell ref="B119:E119"/>
    <mergeCell ref="H119:J119"/>
    <mergeCell ref="B175:E175"/>
    <mergeCell ref="H175:J175"/>
    <mergeCell ref="B172:E172"/>
    <mergeCell ref="H172:J172"/>
    <mergeCell ref="B173:E173"/>
    <mergeCell ref="H173:J173"/>
    <mergeCell ref="B120:E120"/>
    <mergeCell ref="B180:E180"/>
    <mergeCell ref="H180:J180"/>
    <mergeCell ref="H176:J176"/>
    <mergeCell ref="B115:E115"/>
    <mergeCell ref="H115:J115"/>
    <mergeCell ref="B116:E116"/>
    <mergeCell ref="H116:J116"/>
    <mergeCell ref="B117:E117"/>
    <mergeCell ref="H117:J117"/>
    <mergeCell ref="B118:E118"/>
    <mergeCell ref="B113:E113"/>
    <mergeCell ref="H113:J113"/>
    <mergeCell ref="B114:E114"/>
    <mergeCell ref="H114:J114"/>
    <mergeCell ref="H178:J179"/>
    <mergeCell ref="A177:J177"/>
    <mergeCell ref="H118:J118"/>
    <mergeCell ref="B174:E174"/>
    <mergeCell ref="B122:E122"/>
    <mergeCell ref="B176:E176"/>
    <mergeCell ref="B184:E185"/>
    <mergeCell ref="H184:J185"/>
    <mergeCell ref="B181:E181"/>
    <mergeCell ref="H181:J181"/>
    <mergeCell ref="B182:E182"/>
    <mergeCell ref="H182:J182"/>
    <mergeCell ref="A183:J183"/>
    <mergeCell ref="A178:A179"/>
    <mergeCell ref="B178:E179"/>
    <mergeCell ref="B186:E186"/>
    <mergeCell ref="H186:J186"/>
    <mergeCell ref="A102:J102"/>
    <mergeCell ref="H109:J109"/>
    <mergeCell ref="B110:E110"/>
    <mergeCell ref="H110:J110"/>
    <mergeCell ref="B111:E111"/>
    <mergeCell ref="H111:J111"/>
    <mergeCell ref="B112:E112"/>
    <mergeCell ref="A184:A185"/>
    <mergeCell ref="B187:E187"/>
    <mergeCell ref="H187:J187"/>
    <mergeCell ref="B188:E188"/>
    <mergeCell ref="H188:J188"/>
    <mergeCell ref="B133:E133"/>
    <mergeCell ref="H133:J133"/>
    <mergeCell ref="B132:E132"/>
    <mergeCell ref="H132:J132"/>
    <mergeCell ref="B189:E189"/>
    <mergeCell ref="H189:J189"/>
    <mergeCell ref="B190:E190"/>
    <mergeCell ref="H190:J190"/>
    <mergeCell ref="H193:J193"/>
    <mergeCell ref="B191:E191"/>
    <mergeCell ref="H191:J191"/>
    <mergeCell ref="B192:E192"/>
    <mergeCell ref="H192:J192"/>
    <mergeCell ref="B194:E194"/>
    <mergeCell ref="H194:J194"/>
    <mergeCell ref="H103:J103"/>
    <mergeCell ref="A104:J104"/>
    <mergeCell ref="A105:J105"/>
    <mergeCell ref="A107:A108"/>
    <mergeCell ref="B107:E108"/>
    <mergeCell ref="H107:J108"/>
    <mergeCell ref="B109:E109"/>
    <mergeCell ref="B193:E193"/>
    <mergeCell ref="A196:A197"/>
    <mergeCell ref="B196:E197"/>
    <mergeCell ref="H196:J197"/>
    <mergeCell ref="A71:J71"/>
    <mergeCell ref="A72:J72"/>
    <mergeCell ref="A73:J73"/>
    <mergeCell ref="A90:J90"/>
    <mergeCell ref="A91:J91"/>
    <mergeCell ref="A92:J92"/>
    <mergeCell ref="A103:G103"/>
    <mergeCell ref="B207:E207"/>
    <mergeCell ref="B206:E206"/>
    <mergeCell ref="H206:J206"/>
    <mergeCell ref="B198:E198"/>
    <mergeCell ref="H198:J198"/>
    <mergeCell ref="B199:E199"/>
    <mergeCell ref="H199:J199"/>
    <mergeCell ref="B200:E200"/>
    <mergeCell ref="H200:J200"/>
    <mergeCell ref="A202:J202"/>
    <mergeCell ref="H215:J215"/>
    <mergeCell ref="H211:J211"/>
    <mergeCell ref="A208:J208"/>
    <mergeCell ref="A209:A210"/>
    <mergeCell ref="B209:E210"/>
    <mergeCell ref="H209:J210"/>
    <mergeCell ref="B201:E201"/>
    <mergeCell ref="H201:J201"/>
    <mergeCell ref="B203:E204"/>
    <mergeCell ref="H203:J204"/>
    <mergeCell ref="A217:J217"/>
    <mergeCell ref="H207:J207"/>
    <mergeCell ref="B213:E213"/>
    <mergeCell ref="H213:J213"/>
    <mergeCell ref="B211:E211"/>
    <mergeCell ref="B215:E215"/>
    <mergeCell ref="A203:A204"/>
    <mergeCell ref="H70:J70"/>
    <mergeCell ref="B212:E212"/>
    <mergeCell ref="H212:J212"/>
    <mergeCell ref="F3:H3"/>
    <mergeCell ref="A42:J42"/>
    <mergeCell ref="A60:J60"/>
    <mergeCell ref="A62:J62"/>
    <mergeCell ref="B205:E205"/>
    <mergeCell ref="H205:J20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jermuk</cp:lastModifiedBy>
  <cp:lastPrinted>2018-11-17T07:01:53Z</cp:lastPrinted>
  <dcterms:created xsi:type="dcterms:W3CDTF">2017-07-13T10:26:32Z</dcterms:created>
  <dcterms:modified xsi:type="dcterms:W3CDTF">2018-11-20T09:08:43Z</dcterms:modified>
  <cp:category/>
  <cp:version/>
  <cp:contentType/>
  <cp:contentStatus/>
</cp:coreProperties>
</file>