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2995" windowHeight="1005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9" i="3" l="1"/>
  <c r="K29" i="3" s="1"/>
  <c r="K28" i="3"/>
  <c r="H28" i="3"/>
  <c r="H27" i="3"/>
  <c r="K27" i="3" s="1"/>
  <c r="K26" i="3"/>
  <c r="H26" i="3"/>
  <c r="H25" i="3"/>
  <c r="K25" i="3" s="1"/>
  <c r="K24" i="3"/>
  <c r="H24" i="3"/>
  <c r="H30" i="3" s="1"/>
  <c r="F18" i="3"/>
  <c r="H17" i="3"/>
  <c r="K17" i="3" s="1"/>
  <c r="H16" i="3"/>
  <c r="K16" i="3" s="1"/>
  <c r="H15" i="3"/>
  <c r="K15" i="3" s="1"/>
  <c r="H14" i="3"/>
  <c r="K14" i="3" s="1"/>
  <c r="H13" i="3"/>
  <c r="K13" i="3" s="1"/>
  <c r="H12" i="3"/>
  <c r="K12" i="3" s="1"/>
  <c r="H11" i="3"/>
  <c r="K11" i="3" s="1"/>
  <c r="H10" i="3"/>
  <c r="K10" i="3" s="1"/>
  <c r="H9" i="3"/>
  <c r="K9" i="3" s="1"/>
  <c r="H8" i="3"/>
  <c r="K8" i="3" s="1"/>
  <c r="H7" i="3"/>
  <c r="K7" i="3" s="1"/>
  <c r="H6" i="3"/>
  <c r="H18" i="3" s="1"/>
  <c r="H5" i="3"/>
  <c r="K5" i="3" s="1"/>
  <c r="K30" i="3" l="1"/>
  <c r="K6" i="3"/>
  <c r="K18" i="3" s="1"/>
  <c r="F111" i="1"/>
  <c r="F82" i="1"/>
  <c r="H239" i="1" l="1"/>
  <c r="K239" i="1" s="1"/>
  <c r="H240" i="1"/>
  <c r="K240" i="1" s="1"/>
  <c r="H241" i="1"/>
  <c r="K241" i="1" s="1"/>
  <c r="H242" i="1"/>
  <c r="K242" i="1" s="1"/>
  <c r="H243" i="1"/>
  <c r="K243" i="1" s="1"/>
  <c r="H222" i="1"/>
  <c r="K222" i="1" s="1"/>
  <c r="H223" i="1"/>
  <c r="K223" i="1" s="1"/>
  <c r="H224" i="1"/>
  <c r="K224" i="1" s="1"/>
  <c r="H225" i="1"/>
  <c r="K225" i="1" s="1"/>
  <c r="H226" i="1"/>
  <c r="K226" i="1" s="1"/>
  <c r="H227" i="1"/>
  <c r="K227" i="1" s="1"/>
  <c r="H228" i="1"/>
  <c r="K228" i="1" s="1"/>
  <c r="H229" i="1"/>
  <c r="K229" i="1" s="1"/>
  <c r="H230" i="1"/>
  <c r="K230" i="1" s="1"/>
  <c r="H231" i="1"/>
  <c r="K231" i="1" s="1"/>
  <c r="H211" i="1"/>
  <c r="K211" i="1" s="1"/>
  <c r="H212" i="1"/>
  <c r="K212" i="1" s="1"/>
  <c r="H206" i="1"/>
  <c r="K206" i="1" s="1"/>
  <c r="H205" i="1"/>
  <c r="K205" i="1" s="1"/>
  <c r="H194" i="1"/>
  <c r="K194" i="1" s="1"/>
  <c r="H188" i="1"/>
  <c r="H190" i="1" s="1"/>
  <c r="H189" i="1"/>
  <c r="K189" i="1"/>
  <c r="K188" i="1"/>
  <c r="H183" i="1"/>
  <c r="K183" i="1"/>
  <c r="H182" i="1"/>
  <c r="H184" i="1" s="1"/>
  <c r="K182" i="1"/>
  <c r="H175" i="1"/>
  <c r="H178" i="1" s="1"/>
  <c r="H176" i="1"/>
  <c r="H177" i="1"/>
  <c r="K177" i="1" s="1"/>
  <c r="K176" i="1"/>
  <c r="K175" i="1"/>
  <c r="H163" i="1"/>
  <c r="H164" i="1"/>
  <c r="H171" i="1" s="1"/>
  <c r="H165" i="1"/>
  <c r="H166" i="1"/>
  <c r="H167" i="1"/>
  <c r="H168" i="1"/>
  <c r="H169" i="1"/>
  <c r="H170" i="1"/>
  <c r="K164" i="1"/>
  <c r="K165" i="1"/>
  <c r="K166" i="1"/>
  <c r="K167" i="1"/>
  <c r="K168" i="1"/>
  <c r="K169" i="1"/>
  <c r="K170" i="1"/>
  <c r="K163" i="1"/>
  <c r="H157" i="1"/>
  <c r="K157" i="1" s="1"/>
  <c r="H158" i="1"/>
  <c r="K158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36" i="1"/>
  <c r="K136" i="1" s="1"/>
  <c r="H137" i="1"/>
  <c r="K137" i="1" s="1"/>
  <c r="H138" i="1"/>
  <c r="K138" i="1" s="1"/>
  <c r="H117" i="1"/>
  <c r="K117" i="1"/>
  <c r="K123" i="1" s="1"/>
  <c r="H118" i="1"/>
  <c r="K118" i="1"/>
  <c r="H119" i="1"/>
  <c r="K119" i="1"/>
  <c r="H120" i="1"/>
  <c r="K120" i="1"/>
  <c r="H121" i="1"/>
  <c r="K121" i="1"/>
  <c r="H122" i="1"/>
  <c r="K122" i="1"/>
  <c r="H98" i="1"/>
  <c r="K98" i="1" s="1"/>
  <c r="H99" i="1"/>
  <c r="K99" i="1" s="1"/>
  <c r="H100" i="1"/>
  <c r="K100" i="1" s="1"/>
  <c r="H101" i="1"/>
  <c r="K101" i="1" s="1"/>
  <c r="H102" i="1"/>
  <c r="K102" i="1" s="1"/>
  <c r="H103" i="1"/>
  <c r="K103" i="1" s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0" i="1"/>
  <c r="K110" i="1" s="1"/>
  <c r="H88" i="1"/>
  <c r="H89" i="1"/>
  <c r="H91" i="1" s="1"/>
  <c r="K91" i="1" s="1"/>
  <c r="H90" i="1"/>
  <c r="K90" i="1"/>
  <c r="K88" i="1"/>
  <c r="H69" i="1"/>
  <c r="K69" i="1"/>
  <c r="H70" i="1"/>
  <c r="K70" i="1" s="1"/>
  <c r="H71" i="1"/>
  <c r="K71" i="1"/>
  <c r="H72" i="1"/>
  <c r="K72" i="1"/>
  <c r="H73" i="1"/>
  <c r="K73" i="1"/>
  <c r="H74" i="1"/>
  <c r="K74" i="1"/>
  <c r="H75" i="1"/>
  <c r="K75" i="1"/>
  <c r="H76" i="1"/>
  <c r="K76" i="1"/>
  <c r="H77" i="1"/>
  <c r="K77" i="1"/>
  <c r="H78" i="1"/>
  <c r="K78" i="1"/>
  <c r="H79" i="1"/>
  <c r="K79" i="1"/>
  <c r="H80" i="1"/>
  <c r="K80" i="1"/>
  <c r="H81" i="1"/>
  <c r="K81" i="1"/>
  <c r="H49" i="1"/>
  <c r="K49" i="1" s="1"/>
  <c r="H50" i="1"/>
  <c r="H63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I42" i="1"/>
  <c r="J42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37" i="1"/>
  <c r="K37" i="1" s="1"/>
  <c r="H38" i="1"/>
  <c r="K38" i="1"/>
  <c r="H39" i="1"/>
  <c r="K39" i="1"/>
  <c r="H40" i="1"/>
  <c r="K40" i="1"/>
  <c r="H41" i="1"/>
  <c r="K41" i="1"/>
  <c r="H146" i="1"/>
  <c r="H153" i="1" s="1"/>
  <c r="K146" i="1"/>
  <c r="H147" i="1"/>
  <c r="K147" i="1" s="1"/>
  <c r="K153" i="1" s="1"/>
  <c r="H148" i="1"/>
  <c r="K148" i="1"/>
  <c r="H149" i="1"/>
  <c r="K149" i="1" s="1"/>
  <c r="H150" i="1"/>
  <c r="K150" i="1"/>
  <c r="H151" i="1"/>
  <c r="K151" i="1" s="1"/>
  <c r="H152" i="1"/>
  <c r="K152" i="1"/>
  <c r="H139" i="1"/>
  <c r="H123" i="1"/>
  <c r="H42" i="1"/>
  <c r="F42" i="1"/>
  <c r="H111" i="1" l="1"/>
  <c r="H82" i="1"/>
  <c r="K82" i="1"/>
  <c r="K42" i="1"/>
  <c r="K159" i="1"/>
  <c r="K232" i="1"/>
  <c r="K63" i="1"/>
  <c r="K111" i="1"/>
  <c r="K244" i="1"/>
  <c r="K139" i="1"/>
  <c r="K213" i="1"/>
  <c r="K50" i="1"/>
  <c r="K89" i="1"/>
  <c r="H213" i="1"/>
  <c r="H244" i="1"/>
  <c r="H159" i="1"/>
  <c r="H232" i="1"/>
</calcChain>
</file>

<file path=xl/sharedStrings.xml><?xml version="1.0" encoding="utf-8"?>
<sst xmlns="http://schemas.openxmlformats.org/spreadsheetml/2006/main" count="380" uniqueCount="104">
  <si>
    <t xml:space="preserve">Հավելված </t>
  </si>
  <si>
    <t xml:space="preserve">Ջերմուկի համայնքի ավագանու </t>
  </si>
  <si>
    <t>2020 թվականի հունվարի 17-ի</t>
  </si>
  <si>
    <t xml:space="preserve">N 5-Ա    որոշման </t>
  </si>
  <si>
    <t xml:space="preserve">ՀՀ Վայոց ձորի մարզի   Ջերմուկ համայնքի  </t>
  </si>
  <si>
    <t xml:space="preserve"> համայնքային ոչ առևտրային կազմակերպությունների</t>
  </si>
  <si>
    <t xml:space="preserve">2020 թվականի  աշխատակիցների հաստիքացուցակը և </t>
  </si>
  <si>
    <t>աշխատավարձերի պաշտոնային դրույքաչափերը</t>
  </si>
  <si>
    <t>1. «ՋԵՐՄՈՒԿ ՀԱՄԱՅՆՔԻ «ԶԱՏԻԿ» ՄԱՆԿԱՊԱՐՏԵԶ ՆՈՒՀ» ՀՈԱԿ</t>
  </si>
  <si>
    <t>հ/հ</t>
  </si>
  <si>
    <t>պաշտոնի անվանումը</t>
  </si>
  <si>
    <t>հաստիքային</t>
  </si>
  <si>
    <t xml:space="preserve">դրույքի </t>
  </si>
  <si>
    <t>գումարը</t>
  </si>
  <si>
    <t>միավորը</t>
  </si>
  <si>
    <t>չափը</t>
  </si>
  <si>
    <t>տնօրեն</t>
  </si>
  <si>
    <t>գլխավոր հաշվապահ</t>
  </si>
  <si>
    <t>մեթոդիստ ուսումնական գծով</t>
  </si>
  <si>
    <t>դաստիարակ</t>
  </si>
  <si>
    <t>երաժշտության դաստիարակ</t>
  </si>
  <si>
    <t>ֆիզկուլտուրայի հրահանգիչ</t>
  </si>
  <si>
    <t>պարուսույց</t>
  </si>
  <si>
    <t>փոխարինող դաստիարակ</t>
  </si>
  <si>
    <t>դաստիարակի օգնական</t>
  </si>
  <si>
    <t>փոխարինող դայակ</t>
  </si>
  <si>
    <t>գործավար</t>
  </si>
  <si>
    <t>տնտեսվար</t>
  </si>
  <si>
    <t>պահեստապետ</t>
  </si>
  <si>
    <t>խոհարար</t>
  </si>
  <si>
    <t>խոհարարի օգնական</t>
  </si>
  <si>
    <t>լվացարար</t>
  </si>
  <si>
    <t>օժանդակ բանվոր</t>
  </si>
  <si>
    <t>փականակագործ-էլեկտրամոնտյոր</t>
  </si>
  <si>
    <t>դերձակ</t>
  </si>
  <si>
    <t>հավաքարար</t>
  </si>
  <si>
    <t>դռնապան</t>
  </si>
  <si>
    <t>պահակ</t>
  </si>
  <si>
    <t>բուժքույր</t>
  </si>
  <si>
    <t>հոգեբան</t>
  </si>
  <si>
    <t>ԸՆԴԱՄԵՆԸ</t>
  </si>
  <si>
    <t>աշխատակիցների թվաքանակը՝ 8</t>
  </si>
  <si>
    <t>գիշերային պահակ</t>
  </si>
  <si>
    <t>3. &lt;&lt;ՋԵՐՄՈՒԿ ՀԱՄԱՅՆՔԻ ՌՈՄԱՆՈՍ ՄԵԼԻՔՅԱՆԻ ԱՆՎԱՆ ԱՐՎԵՍՏԻ ԴՊՐՈՑ&gt;&gt; ՀՈԱԿ</t>
  </si>
  <si>
    <t>աշխատակիցների թվաքանակը՝ 18</t>
  </si>
  <si>
    <t>հաշվապահ</t>
  </si>
  <si>
    <t>երգչախմբի ղեկավար</t>
  </si>
  <si>
    <t>դասատու</t>
  </si>
  <si>
    <t>ԱԶԳԱՅԻՆ ՆՎԱԳԱՐԱՆՆԵՐ</t>
  </si>
  <si>
    <t>4. &lt;&lt;ՋԵՐՄՈՒԿ ՀԱՄԱՅՆՔԻ ՇԱՌL ԱԶՆԱՎՈՒՐԻ ԱՆՎԱՆ ԱՐՎԵՍՏԻ  ԴՊՐՈՑ&gt;&gt; ՀՈԱԿ</t>
  </si>
  <si>
    <t>աշխատակիցների թվաքանակը՝ 24</t>
  </si>
  <si>
    <t>5. &lt;&lt;ՋԵՐՄՈՒԿ ՀԱՄԱՅՆՔԻ ՍՊՈՐՏԻ, ԶԲՈՍԱՇՐՋՈՒԹՅԱՆ, ԵՐԻՏԱՍԱՐԴՈՒԹՅԱՆ ԵՎ ՄՇԱԿՈՒՅԹԻ   ԿԵՆՏՐՈՆ&gt;&gt;  ՀՈԱԿ</t>
  </si>
  <si>
    <t>աշխատակիցների թվաքանակը՝ 14</t>
  </si>
  <si>
    <t>հաշվապահ-գործավար</t>
  </si>
  <si>
    <t xml:space="preserve">երիտասարդության հարցերով մասնագետ </t>
  </si>
  <si>
    <t>ակումբավար</t>
  </si>
  <si>
    <t>զբոսաշրջության հարցերով մասնագետ</t>
  </si>
  <si>
    <t>մարզիչ</t>
  </si>
  <si>
    <t>աշխատակիցների թվաքանակը՝ 39</t>
  </si>
  <si>
    <t xml:space="preserve">                                      Վարչական մաս</t>
  </si>
  <si>
    <t>տարեկան</t>
  </si>
  <si>
    <t>գործավար-հաշվետար</t>
  </si>
  <si>
    <t>ճարտարագետ</t>
  </si>
  <si>
    <t>օպերատոր</t>
  </si>
  <si>
    <t xml:space="preserve"> արտաքին ցանցի լուսավորվածության սպասարկում</t>
  </si>
  <si>
    <t>էլեկտրիկ</t>
  </si>
  <si>
    <t>վարորդ</t>
  </si>
  <si>
    <t>սանիտարական մաքրում</t>
  </si>
  <si>
    <t>Բրիգադավար</t>
  </si>
  <si>
    <t>բանվոր</t>
  </si>
  <si>
    <t xml:space="preserve">փականակագործ-զոդող </t>
  </si>
  <si>
    <t>մեխանիկ</t>
  </si>
  <si>
    <t>տակտորիստ</t>
  </si>
  <si>
    <t>Աղբահանություն և բարեկարգում</t>
  </si>
  <si>
    <t>տրակտորիստ</t>
  </si>
  <si>
    <r>
      <t xml:space="preserve">                         սեզոնային</t>
    </r>
    <r>
      <rPr>
        <b/>
        <i/>
        <sz val="10"/>
        <color indexed="12"/>
        <rFont val="Arial Armenian"/>
        <family val="2"/>
      </rPr>
      <t xml:space="preserve"> </t>
    </r>
    <r>
      <rPr>
        <b/>
        <i/>
        <sz val="10"/>
        <color indexed="12"/>
        <rFont val="Tahoma"/>
        <family val="2"/>
      </rPr>
      <t>հաստիքներ</t>
    </r>
    <r>
      <rPr>
        <b/>
        <i/>
        <sz val="10"/>
        <color indexed="12"/>
        <rFont val="Arial Armenian"/>
        <family val="2"/>
      </rPr>
      <t xml:space="preserve"> ապրիլ-նոյեմբերի </t>
    </r>
    <r>
      <rPr>
        <b/>
        <i/>
        <sz val="10"/>
        <color indexed="12"/>
        <rFont val="Arial AM"/>
        <family val="2"/>
      </rPr>
      <t xml:space="preserve">կանաչապատում </t>
    </r>
  </si>
  <si>
    <t>տարեկան / յոթ ամիս/</t>
  </si>
  <si>
    <r>
      <t>սեզոնային հաստիքներ</t>
    </r>
    <r>
      <rPr>
        <b/>
        <i/>
        <sz val="10"/>
        <color indexed="12"/>
        <rFont val="Arial Armenian"/>
        <family val="2"/>
      </rPr>
      <t xml:space="preserve"> հունվար-ապրիլի  </t>
    </r>
    <r>
      <rPr>
        <b/>
        <i/>
        <sz val="10"/>
        <color indexed="12"/>
        <rFont val="Tahoma"/>
        <family val="2"/>
      </rPr>
      <t>և</t>
    </r>
    <r>
      <rPr>
        <b/>
        <i/>
        <sz val="10"/>
        <color indexed="12"/>
        <rFont val="Arial Armenian"/>
        <family val="2"/>
      </rPr>
      <t xml:space="preserve">  նոյեմբեր-դեկտեմբերի</t>
    </r>
    <r>
      <rPr>
        <b/>
        <i/>
        <sz val="10"/>
        <color indexed="12"/>
        <rFont val="Tahoma"/>
        <family val="2"/>
      </rPr>
      <t xml:space="preserve"> համար</t>
    </r>
  </si>
  <si>
    <t>տարեկան / հինգ ամիս/</t>
  </si>
  <si>
    <t>ավտոգրեյդերավար</t>
  </si>
  <si>
    <t>ըմպելասրահի տարածքի սպասարկում</t>
  </si>
  <si>
    <t>Միջհամայնքային և հանդամիջյան ճանապարհների վերանորոգում</t>
  </si>
  <si>
    <t>բնակ ֆոնդի բարեկարգում ու սպասարկում</t>
  </si>
  <si>
    <t>տանիքագործ</t>
  </si>
  <si>
    <t>ատաղձագործ-փականակագործ</t>
  </si>
  <si>
    <t>գյուղական բնակավայրերի կոյուղագծերի և ջրագծերի սպասարկում</t>
  </si>
  <si>
    <t>ջրկիր</t>
  </si>
  <si>
    <t>բանվոր-կոյուղագործ</t>
  </si>
  <si>
    <t>ԸՆԴՀԱՆՈՒՐԸ՝</t>
  </si>
  <si>
    <t>աշխատակիցների թվաքանակը՝ 10</t>
  </si>
  <si>
    <t>դիզելավար</t>
  </si>
  <si>
    <t>հիդրավլիկի մասնագետ</t>
  </si>
  <si>
    <t>տոմսավաճառ</t>
  </si>
  <si>
    <t>հսկիչ</t>
  </si>
  <si>
    <t>պահակներ</t>
  </si>
  <si>
    <t>աշխատակիցների թվաքանակը՝ 5</t>
  </si>
  <si>
    <t>մատենագետ</t>
  </si>
  <si>
    <t>գրադարանավար</t>
  </si>
  <si>
    <t xml:space="preserve">ՀԱՄԱՅՆՔԱՊԵՏԱՐԱՆԻ ԱՇԽԱՏԱԿԱԶՄԻ ՔԱՐՏՈՒՂԱՐ՝                                            </t>
  </si>
  <si>
    <t>Գ. ԹԱԴԵՎՈՍՅԱՆ</t>
  </si>
  <si>
    <r>
      <t>8. &lt;&lt;</t>
    </r>
    <r>
      <rPr>
        <b/>
        <sz val="9"/>
        <rFont val="Sylfaen"/>
        <family val="1"/>
      </rPr>
      <t>ՋԵՐՄՈՒԿԻ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ՀԱՄԱՅՆՔԻ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ՔԱՂԱՔԱՅԻՆ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ԳՐԱԴԱՐԱՆ&gt;&gt;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ՀԱՄԱՅՆՔԱՅԻՆ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ՀԻՄՆԱՐԿ</t>
    </r>
  </si>
  <si>
    <r>
      <t>7.&lt;&lt;</t>
    </r>
    <r>
      <rPr>
        <b/>
        <sz val="9"/>
        <rFont val="Sylfaen"/>
        <family val="1"/>
      </rPr>
      <t>ՋԵՐՄՈՒԿ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ՀԱՄԱՅՆՔԻ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ՃՈՊԱՆՈՒՂԻ&gt;&gt;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ՀԱՄԱՅՆՔԱՅԻՆ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ՀԻՄՆԱՐԿ</t>
    </r>
  </si>
  <si>
    <r>
      <t>6. &lt;&lt;</t>
    </r>
    <r>
      <rPr>
        <b/>
        <sz val="9"/>
        <rFont val="Tahoma"/>
        <family val="2"/>
      </rPr>
      <t>ՋԵՐՄՈՒԿ ՀԱՄԱՅՆՔԻ ԿՈՄՈՒՆԱԼ ՍՊԱՍԱՐԿՈՒՄ ԵՎ ԲԱՐԵԿԱՐԳՈՒՄ&gt;&gt; ՀՈԱԿ</t>
    </r>
  </si>
  <si>
    <r>
      <t>2.</t>
    </r>
    <r>
      <rPr>
        <b/>
        <sz val="9"/>
        <rFont val="Sylfaen"/>
        <family val="1"/>
      </rPr>
      <t>ՋԵՐՄՈՒԿ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ՀԱՄԱՅՆՔԻ &lt;&lt;ԳՆԴԵՎԱԶԻ</t>
    </r>
    <r>
      <rPr>
        <b/>
        <sz val="9"/>
        <rFont val="Arial Armenian"/>
        <family val="2"/>
      </rPr>
      <t xml:space="preserve">  </t>
    </r>
    <r>
      <rPr>
        <b/>
        <sz val="9"/>
        <rFont val="Sylfaen"/>
        <family val="1"/>
      </rPr>
      <t>ՄԱՆԿԱՊԱՐՏԵԶ&gt;&gt;</t>
    </r>
    <r>
      <rPr>
        <b/>
        <sz val="9"/>
        <rFont val="Arial Armenian"/>
        <family val="2"/>
      </rPr>
      <t xml:space="preserve"> </t>
    </r>
    <r>
      <rPr>
        <b/>
        <sz val="9"/>
        <rFont val="Sylfaen"/>
        <family val="1"/>
      </rPr>
      <t>ՀՈԱԿ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</si>
</sst>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</font>
    <font>
      <b/>
      <sz val="10"/>
      <name val="Arial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 Armenian"/>
      <family val="2"/>
    </font>
    <font>
      <b/>
      <i/>
      <sz val="10"/>
      <color indexed="12"/>
      <name val="Arial"/>
      <family val="2"/>
    </font>
    <font>
      <b/>
      <i/>
      <sz val="10"/>
      <color indexed="12"/>
      <name val="Tahoma"/>
      <family val="2"/>
    </font>
    <font>
      <b/>
      <i/>
      <sz val="10"/>
      <color indexed="12"/>
      <name val="Arial Armenian"/>
      <family val="2"/>
    </font>
    <font>
      <b/>
      <i/>
      <sz val="10"/>
      <color indexed="12"/>
      <name val="Arial AM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</font>
    <font>
      <b/>
      <sz val="9"/>
      <name val="Arial Armenian"/>
      <family val="2"/>
    </font>
    <font>
      <b/>
      <sz val="9"/>
      <name val="Sylfaen"/>
      <family val="1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/>
    <xf numFmtId="0" fontId="5" fillId="0" borderId="0" xfId="1" applyFont="1"/>
    <xf numFmtId="0" fontId="7" fillId="0" borderId="0" xfId="1" applyFont="1"/>
    <xf numFmtId="0" fontId="8" fillId="0" borderId="0" xfId="1" applyFont="1" applyAlignment="1"/>
    <xf numFmtId="0" fontId="8" fillId="0" borderId="0" xfId="1" applyFont="1"/>
    <xf numFmtId="0" fontId="8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2" fillId="2" borderId="1" xfId="1" applyFont="1" applyFill="1" applyBorder="1"/>
    <xf numFmtId="0" fontId="1" fillId="0" borderId="1" xfId="1" applyFont="1" applyBorder="1"/>
    <xf numFmtId="0" fontId="1" fillId="0" borderId="0" xfId="1" applyFont="1"/>
    <xf numFmtId="0" fontId="10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right"/>
    </xf>
    <xf numFmtId="0" fontId="1" fillId="0" borderId="0" xfId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/>
    <xf numFmtId="0" fontId="16" fillId="0" borderId="0" xfId="1" applyFont="1" applyAlignment="1"/>
    <xf numFmtId="0" fontId="7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3" fillId="0" borderId="6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13" fillId="0" borderId="7" xfId="1" applyFont="1" applyBorder="1" applyAlignment="1"/>
    <xf numFmtId="0" fontId="10" fillId="3" borderId="0" xfId="1" applyFont="1" applyFill="1" applyAlignment="1">
      <alignment horizontal="center"/>
    </xf>
    <xf numFmtId="0" fontId="13" fillId="0" borderId="8" xfId="1" applyFont="1" applyBorder="1" applyAlignment="1">
      <alignment vertical="center"/>
    </xf>
    <xf numFmtId="0" fontId="20" fillId="2" borderId="1" xfId="1" applyFont="1" applyFill="1" applyBorder="1"/>
    <xf numFmtId="0" fontId="2" fillId="2" borderId="2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16" fillId="0" borderId="6" xfId="1" applyFont="1" applyBorder="1" applyAlignment="1">
      <alignment horizontal="left"/>
    </xf>
    <xf numFmtId="0" fontId="19" fillId="0" borderId="0" xfId="1" applyFont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2" fillId="2" borderId="11" xfId="1" applyFont="1" applyFill="1" applyBorder="1" applyAlignment="1">
      <alignment horizontal="right"/>
    </xf>
    <xf numFmtId="0" fontId="8" fillId="2" borderId="9" xfId="1" applyFont="1" applyFill="1" applyBorder="1" applyAlignment="1">
      <alignment horizontal="right"/>
    </xf>
    <xf numFmtId="0" fontId="8" fillId="2" borderId="10" xfId="1" applyFont="1" applyFill="1" applyBorder="1" applyAlignment="1">
      <alignment horizontal="right"/>
    </xf>
    <xf numFmtId="0" fontId="8" fillId="2" borderId="11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5" fillId="0" borderId="11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9" fillId="2" borderId="1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10" xfId="1" applyFont="1" applyBorder="1" applyAlignment="1">
      <alignment horizontal="right"/>
    </xf>
    <xf numFmtId="0" fontId="16" fillId="0" borderId="0" xfId="1" applyFont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6" xfId="1" applyBorder="1" applyAlignment="1">
      <alignment horizontal="left"/>
    </xf>
    <xf numFmtId="0" fontId="21" fillId="0" borderId="0" xfId="1" applyFont="1" applyAlignment="1">
      <alignment horizontal="center" wrapText="1"/>
    </xf>
    <xf numFmtId="0" fontId="2" fillId="2" borderId="9" xfId="1" applyFont="1" applyFill="1" applyBorder="1" applyAlignment="1">
      <alignment horizontal="right"/>
    </xf>
    <xf numFmtId="0" fontId="2" fillId="2" borderId="10" xfId="1" applyFont="1" applyFill="1" applyBorder="1" applyAlignment="1">
      <alignment horizontal="right"/>
    </xf>
    <xf numFmtId="0" fontId="9" fillId="0" borderId="0" xfId="1" applyFont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18" fillId="0" borderId="9" xfId="1" applyFont="1" applyBorder="1" applyAlignment="1">
      <alignment horizontal="left"/>
    </xf>
    <xf numFmtId="0" fontId="18" fillId="0" borderId="10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1" fillId="0" borderId="5" xfId="1" applyBorder="1" applyAlignment="1">
      <alignment horizontal="center"/>
    </xf>
    <xf numFmtId="0" fontId="6" fillId="0" borderId="0" xfId="1" applyFont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left"/>
    </xf>
    <xf numFmtId="0" fontId="9" fillId="2" borderId="13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7" xfId="1" applyFont="1" applyFill="1" applyBorder="1" applyAlignment="1">
      <alignment horizontal="left"/>
    </xf>
    <xf numFmtId="0" fontId="19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20" fillId="2" borderId="11" xfId="1" applyFont="1" applyFill="1" applyBorder="1" applyAlignment="1">
      <alignment horizontal="center"/>
    </xf>
    <xf numFmtId="0" fontId="20" fillId="2" borderId="9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0" fontId="20" fillId="2" borderId="11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right"/>
    </xf>
    <xf numFmtId="0" fontId="20" fillId="2" borderId="10" xfId="1" applyFont="1" applyFill="1" applyBorder="1" applyAlignment="1">
      <alignment horizontal="right"/>
    </xf>
    <xf numFmtId="0" fontId="2" fillId="2" borderId="20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2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9"/>
  <sheetViews>
    <sheetView topLeftCell="A239" zoomScaleNormal="100" workbookViewId="0">
      <selection activeCell="A246" sqref="A246:J247"/>
    </sheetView>
  </sheetViews>
  <sheetFormatPr defaultRowHeight="15" x14ac:dyDescent="0.25"/>
  <cols>
    <col min="1" max="1" width="4.42578125" customWidth="1"/>
    <col min="6" max="6" width="11" customWidth="1"/>
    <col min="8" max="8" width="11.140625" customWidth="1"/>
    <col min="9" max="9" width="0.140625" customWidth="1"/>
    <col min="10" max="10" width="0.140625" hidden="1" customWidth="1"/>
    <col min="11" max="11" width="10.85546875" customWidth="1"/>
    <col min="13" max="13" width="9" bestFit="1" customWidth="1"/>
  </cols>
  <sheetData>
    <row r="1" spans="1:21" x14ac:dyDescent="0.25">
      <c r="A1" s="1"/>
      <c r="B1" s="1"/>
      <c r="C1" s="1"/>
      <c r="D1" s="1"/>
      <c r="E1" s="1"/>
      <c r="F1" s="85" t="s">
        <v>0</v>
      </c>
      <c r="G1" s="85"/>
      <c r="H1" s="85"/>
      <c r="I1" s="27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27" t="s">
        <v>1</v>
      </c>
      <c r="G2" s="27"/>
      <c r="H2" s="27"/>
      <c r="I2" s="27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27" t="s">
        <v>2</v>
      </c>
      <c r="G3" s="27"/>
      <c r="H3" s="27"/>
      <c r="I3" s="27"/>
      <c r="J3" s="27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27" t="s">
        <v>3</v>
      </c>
      <c r="G4" s="27"/>
      <c r="H4" s="27"/>
      <c r="I4" s="27"/>
      <c r="J4" s="27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26"/>
      <c r="G5" s="26"/>
      <c r="H5" s="26"/>
      <c r="I5" s="26"/>
      <c r="J5" s="26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6.149999999999999" customHeight="1" x14ac:dyDescent="0.3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7"/>
      <c r="L6" s="17"/>
      <c r="M6" s="17"/>
      <c r="N6" s="17"/>
      <c r="O6" s="17"/>
      <c r="P6" s="17"/>
      <c r="Q6" s="17"/>
      <c r="R6" s="3"/>
      <c r="S6" s="3"/>
      <c r="T6" s="3"/>
      <c r="U6" s="3"/>
    </row>
    <row r="7" spans="1:21" ht="16.149999999999999" customHeight="1" x14ac:dyDescent="0.3">
      <c r="A7" s="103" t="s">
        <v>5</v>
      </c>
      <c r="B7" s="103"/>
      <c r="C7" s="103"/>
      <c r="D7" s="103"/>
      <c r="E7" s="103"/>
      <c r="F7" s="103"/>
      <c r="G7" s="103"/>
      <c r="H7" s="103"/>
      <c r="I7" s="103"/>
      <c r="J7" s="103"/>
      <c r="K7" s="17"/>
      <c r="L7" s="17"/>
      <c r="M7" s="17"/>
      <c r="N7" s="17"/>
      <c r="O7" s="17"/>
      <c r="P7" s="17"/>
      <c r="Q7" s="17"/>
      <c r="R7" s="3"/>
      <c r="S7" s="3"/>
      <c r="T7" s="3"/>
      <c r="U7" s="3"/>
    </row>
    <row r="8" spans="1:21" ht="16.149999999999999" customHeight="1" x14ac:dyDescent="0.3">
      <c r="A8" s="103" t="s">
        <v>6</v>
      </c>
      <c r="B8" s="103"/>
      <c r="C8" s="103"/>
      <c r="D8" s="103"/>
      <c r="E8" s="103"/>
      <c r="F8" s="103"/>
      <c r="G8" s="103"/>
      <c r="H8" s="103"/>
      <c r="I8" s="103"/>
      <c r="J8" s="103"/>
      <c r="K8" s="17"/>
      <c r="L8" s="17"/>
      <c r="M8" s="17"/>
      <c r="N8" s="17"/>
      <c r="O8" s="17"/>
      <c r="P8" s="17"/>
      <c r="Q8" s="17"/>
      <c r="R8" s="3"/>
      <c r="S8" s="3"/>
      <c r="T8" s="3"/>
      <c r="U8" s="3"/>
    </row>
    <row r="9" spans="1:21" ht="16.149999999999999" customHeight="1" x14ac:dyDescent="0.3">
      <c r="A9" s="103" t="s">
        <v>7</v>
      </c>
      <c r="B9" s="103"/>
      <c r="C9" s="103"/>
      <c r="D9" s="103"/>
      <c r="E9" s="103"/>
      <c r="F9" s="103"/>
      <c r="G9" s="103"/>
      <c r="H9" s="103"/>
      <c r="I9" s="103"/>
      <c r="J9" s="103"/>
      <c r="K9" s="17"/>
      <c r="L9" s="17"/>
      <c r="M9" s="17"/>
      <c r="N9" s="17"/>
      <c r="O9" s="17"/>
      <c r="P9" s="17"/>
      <c r="Q9" s="17"/>
      <c r="R9" s="3"/>
      <c r="S9" s="3"/>
      <c r="T9" s="3"/>
      <c r="U9" s="3"/>
    </row>
    <row r="10" spans="1:21" ht="0.75" customHeight="1" x14ac:dyDescent="0.25"/>
    <row r="11" spans="1:21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"/>
      <c r="T11" s="4"/>
      <c r="U11" s="2"/>
    </row>
    <row r="12" spans="1:21" ht="17.25" customHeight="1" x14ac:dyDescent="0.25">
      <c r="A12" s="92" t="s">
        <v>8</v>
      </c>
      <c r="B12" s="92"/>
      <c r="C12" s="92"/>
      <c r="D12" s="92"/>
      <c r="E12" s="92"/>
      <c r="F12" s="92"/>
      <c r="G12" s="92"/>
      <c r="H12" s="92"/>
      <c r="I12" s="92"/>
      <c r="J12" s="92"/>
      <c r="K12" s="16"/>
      <c r="L12" s="16"/>
      <c r="M12" s="16"/>
      <c r="N12" s="16"/>
      <c r="O12" s="16"/>
      <c r="P12" s="16"/>
      <c r="Q12" s="16"/>
      <c r="R12" s="1"/>
      <c r="S12" s="4"/>
      <c r="T12" s="4"/>
      <c r="U12" s="2"/>
    </row>
    <row r="13" spans="1:21" ht="15.75" thickBot="1" x14ac:dyDescent="0.3">
      <c r="A13" s="64" t="s">
        <v>58</v>
      </c>
      <c r="B13" s="88"/>
      <c r="C13" s="88"/>
      <c r="D13" s="88"/>
      <c r="E13" s="88"/>
      <c r="F13" s="88"/>
      <c r="G13" s="88"/>
      <c r="H13" s="88"/>
      <c r="I13" s="88"/>
      <c r="J13" s="88"/>
      <c r="K13" s="1"/>
      <c r="L13" s="1"/>
      <c r="M13" s="1"/>
      <c r="N13" s="4"/>
      <c r="O13" s="4"/>
      <c r="P13" s="2"/>
      <c r="Q13" s="1"/>
      <c r="R13" s="1"/>
      <c r="S13" s="1"/>
      <c r="T13" s="1"/>
      <c r="U13" s="1"/>
    </row>
    <row r="14" spans="1:21" x14ac:dyDescent="0.25">
      <c r="A14" s="56" t="s">
        <v>9</v>
      </c>
      <c r="B14" s="58" t="s">
        <v>10</v>
      </c>
      <c r="C14" s="59"/>
      <c r="D14" s="59"/>
      <c r="E14" s="60"/>
      <c r="F14" s="10" t="s">
        <v>11</v>
      </c>
      <c r="G14" s="10" t="s">
        <v>12</v>
      </c>
      <c r="H14" s="56" t="s">
        <v>13</v>
      </c>
      <c r="I14" s="1"/>
      <c r="J14" s="1"/>
      <c r="K14" s="86" t="s">
        <v>60</v>
      </c>
      <c r="L14" s="1"/>
      <c r="M14" s="2"/>
      <c r="N14" s="4"/>
      <c r="O14" s="5"/>
      <c r="P14" s="5"/>
      <c r="Q14" s="2"/>
      <c r="R14" s="2"/>
      <c r="S14" s="2"/>
      <c r="T14" s="2"/>
      <c r="U14" s="2"/>
    </row>
    <row r="15" spans="1:21" ht="15.75" thickBot="1" x14ac:dyDescent="0.3">
      <c r="A15" s="57"/>
      <c r="B15" s="78"/>
      <c r="C15" s="79"/>
      <c r="D15" s="79"/>
      <c r="E15" s="80"/>
      <c r="F15" s="11" t="s">
        <v>14</v>
      </c>
      <c r="G15" s="20" t="s">
        <v>15</v>
      </c>
      <c r="H15" s="104"/>
      <c r="I15" s="1"/>
      <c r="J15" s="1"/>
      <c r="K15" s="119"/>
      <c r="L15" s="1"/>
      <c r="M15" s="2"/>
      <c r="N15" s="4"/>
      <c r="O15" s="5"/>
      <c r="P15" s="2"/>
      <c r="Q15" s="2"/>
      <c r="R15" s="2"/>
      <c r="S15" s="2"/>
      <c r="T15" s="2"/>
      <c r="U15" s="2"/>
    </row>
    <row r="16" spans="1:21" x14ac:dyDescent="0.25">
      <c r="A16" s="28">
        <v>1</v>
      </c>
      <c r="B16" s="101" t="s">
        <v>16</v>
      </c>
      <c r="C16" s="97"/>
      <c r="D16" s="97"/>
      <c r="E16" s="98"/>
      <c r="F16" s="31">
        <v>1</v>
      </c>
      <c r="G16" s="31">
        <v>205000</v>
      </c>
      <c r="H16" s="31">
        <f>F16*G16</f>
        <v>205000</v>
      </c>
      <c r="I16" s="1"/>
      <c r="J16" s="1"/>
      <c r="K16" s="30">
        <f>H16*12</f>
        <v>2460000</v>
      </c>
      <c r="L16" s="1"/>
      <c r="M16" s="6"/>
      <c r="N16" s="7"/>
      <c r="O16" s="7"/>
      <c r="P16" s="8"/>
      <c r="Q16" s="6"/>
      <c r="R16" s="6"/>
      <c r="S16" s="6"/>
      <c r="T16" s="6"/>
      <c r="U16" s="6"/>
    </row>
    <row r="17" spans="1:12" x14ac:dyDescent="0.25">
      <c r="A17" s="28">
        <v>2</v>
      </c>
      <c r="B17" s="101" t="s">
        <v>17</v>
      </c>
      <c r="C17" s="97"/>
      <c r="D17" s="97"/>
      <c r="E17" s="98"/>
      <c r="F17" s="31">
        <v>1</v>
      </c>
      <c r="G17" s="31">
        <v>164000</v>
      </c>
      <c r="H17" s="31">
        <f t="shared" ref="H17:H41" si="0">F17*G17</f>
        <v>164000</v>
      </c>
      <c r="I17" s="1"/>
      <c r="J17" s="1"/>
      <c r="K17" s="30">
        <f t="shared" ref="K17:K41" si="1">H17*12</f>
        <v>1968000</v>
      </c>
      <c r="L17" s="1"/>
    </row>
    <row r="18" spans="1:12" x14ac:dyDescent="0.25">
      <c r="A18" s="28">
        <v>3</v>
      </c>
      <c r="B18" s="101" t="s">
        <v>18</v>
      </c>
      <c r="C18" s="97"/>
      <c r="D18" s="97"/>
      <c r="E18" s="98"/>
      <c r="F18" s="31">
        <v>1</v>
      </c>
      <c r="G18" s="31">
        <v>120000</v>
      </c>
      <c r="H18" s="31">
        <f t="shared" si="0"/>
        <v>120000</v>
      </c>
      <c r="I18" s="1"/>
      <c r="J18" s="1"/>
      <c r="K18" s="30">
        <f t="shared" si="1"/>
        <v>1440000</v>
      </c>
      <c r="L18" s="1"/>
    </row>
    <row r="19" spans="1:12" x14ac:dyDescent="0.25">
      <c r="A19" s="28">
        <v>4</v>
      </c>
      <c r="B19" s="96" t="s">
        <v>19</v>
      </c>
      <c r="C19" s="97"/>
      <c r="D19" s="97"/>
      <c r="E19" s="98"/>
      <c r="F19" s="31">
        <v>3.92</v>
      </c>
      <c r="G19" s="31">
        <v>115000</v>
      </c>
      <c r="H19" s="31">
        <f t="shared" si="0"/>
        <v>450800</v>
      </c>
      <c r="I19" s="1"/>
      <c r="J19" s="1"/>
      <c r="K19" s="30">
        <f t="shared" si="1"/>
        <v>5409600</v>
      </c>
      <c r="L19" s="1"/>
    </row>
    <row r="20" spans="1:12" x14ac:dyDescent="0.25">
      <c r="A20" s="28">
        <v>5</v>
      </c>
      <c r="B20" s="96" t="s">
        <v>19</v>
      </c>
      <c r="C20" s="97"/>
      <c r="D20" s="97"/>
      <c r="E20" s="98"/>
      <c r="F20" s="31">
        <v>3.92</v>
      </c>
      <c r="G20" s="31">
        <v>120000</v>
      </c>
      <c r="H20" s="31">
        <f t="shared" si="0"/>
        <v>470400</v>
      </c>
      <c r="I20" s="1"/>
      <c r="J20" s="1"/>
      <c r="K20" s="30">
        <f t="shared" si="1"/>
        <v>5644800</v>
      </c>
      <c r="L20" s="1"/>
    </row>
    <row r="21" spans="1:12" x14ac:dyDescent="0.25">
      <c r="A21" s="28">
        <v>6</v>
      </c>
      <c r="B21" s="96" t="s">
        <v>20</v>
      </c>
      <c r="C21" s="97"/>
      <c r="D21" s="97"/>
      <c r="E21" s="98"/>
      <c r="F21" s="31">
        <v>1.75</v>
      </c>
      <c r="G21" s="31">
        <v>125000</v>
      </c>
      <c r="H21" s="31">
        <f t="shared" si="0"/>
        <v>218750</v>
      </c>
      <c r="I21" s="1"/>
      <c r="J21" s="1"/>
      <c r="K21" s="30">
        <f t="shared" si="1"/>
        <v>2625000</v>
      </c>
      <c r="L21" s="1"/>
    </row>
    <row r="22" spans="1:12" x14ac:dyDescent="0.25">
      <c r="A22" s="28">
        <v>7</v>
      </c>
      <c r="B22" s="96" t="s">
        <v>21</v>
      </c>
      <c r="C22" s="97"/>
      <c r="D22" s="97"/>
      <c r="E22" s="98"/>
      <c r="F22" s="31">
        <v>1.5</v>
      </c>
      <c r="G22" s="31">
        <v>115000</v>
      </c>
      <c r="H22" s="31">
        <f t="shared" si="0"/>
        <v>172500</v>
      </c>
      <c r="I22" s="1"/>
      <c r="J22" s="1"/>
      <c r="K22" s="30">
        <f t="shared" si="1"/>
        <v>2070000</v>
      </c>
      <c r="L22" s="1"/>
    </row>
    <row r="23" spans="1:12" x14ac:dyDescent="0.25">
      <c r="A23" s="28">
        <v>8</v>
      </c>
      <c r="B23" s="96" t="s">
        <v>22</v>
      </c>
      <c r="C23" s="97"/>
      <c r="D23" s="97"/>
      <c r="E23" s="98"/>
      <c r="F23" s="31">
        <v>1.5</v>
      </c>
      <c r="G23" s="31">
        <v>115000</v>
      </c>
      <c r="H23" s="31">
        <f t="shared" si="0"/>
        <v>172500</v>
      </c>
      <c r="I23" s="1"/>
      <c r="J23" s="1"/>
      <c r="K23" s="30">
        <f t="shared" si="1"/>
        <v>2070000</v>
      </c>
      <c r="L23" s="1"/>
    </row>
    <row r="24" spans="1:12" x14ac:dyDescent="0.25">
      <c r="A24" s="28">
        <v>9</v>
      </c>
      <c r="B24" s="96" t="s">
        <v>23</v>
      </c>
      <c r="C24" s="97"/>
      <c r="D24" s="97"/>
      <c r="E24" s="98"/>
      <c r="F24" s="31">
        <v>1.1200000000000001</v>
      </c>
      <c r="G24" s="31">
        <v>120000</v>
      </c>
      <c r="H24" s="31">
        <f t="shared" si="0"/>
        <v>134400</v>
      </c>
      <c r="I24" s="1"/>
      <c r="J24" s="1"/>
      <c r="K24" s="30">
        <f t="shared" si="1"/>
        <v>1612800</v>
      </c>
      <c r="L24" s="1"/>
    </row>
    <row r="25" spans="1:12" x14ac:dyDescent="0.25">
      <c r="A25" s="28">
        <v>10</v>
      </c>
      <c r="B25" s="96" t="s">
        <v>24</v>
      </c>
      <c r="C25" s="97"/>
      <c r="D25" s="97"/>
      <c r="E25" s="98"/>
      <c r="F25" s="31">
        <v>7</v>
      </c>
      <c r="G25" s="31">
        <v>100000</v>
      </c>
      <c r="H25" s="31">
        <f t="shared" si="0"/>
        <v>700000</v>
      </c>
      <c r="I25" s="1"/>
      <c r="J25" s="1"/>
      <c r="K25" s="30">
        <f t="shared" si="1"/>
        <v>8400000</v>
      </c>
      <c r="L25" s="1"/>
    </row>
    <row r="26" spans="1:12" x14ac:dyDescent="0.25">
      <c r="A26" s="28">
        <v>11</v>
      </c>
      <c r="B26" s="96" t="s">
        <v>25</v>
      </c>
      <c r="C26" s="97"/>
      <c r="D26" s="97"/>
      <c r="E26" s="98"/>
      <c r="F26" s="31">
        <v>1</v>
      </c>
      <c r="G26" s="31">
        <v>100000</v>
      </c>
      <c r="H26" s="31">
        <f t="shared" si="0"/>
        <v>100000</v>
      </c>
      <c r="I26" s="1"/>
      <c r="J26" s="1"/>
      <c r="K26" s="30">
        <f t="shared" si="1"/>
        <v>1200000</v>
      </c>
      <c r="L26" s="1"/>
    </row>
    <row r="27" spans="1:12" x14ac:dyDescent="0.25">
      <c r="A27" s="28">
        <v>12</v>
      </c>
      <c r="B27" s="96" t="s">
        <v>26</v>
      </c>
      <c r="C27" s="97"/>
      <c r="D27" s="97"/>
      <c r="E27" s="98"/>
      <c r="F27" s="31">
        <v>0.5</v>
      </c>
      <c r="G27" s="31">
        <v>100000</v>
      </c>
      <c r="H27" s="31">
        <f t="shared" si="0"/>
        <v>50000</v>
      </c>
      <c r="I27" s="1"/>
      <c r="J27" s="1"/>
      <c r="K27" s="30">
        <f t="shared" si="1"/>
        <v>600000</v>
      </c>
      <c r="L27" s="1"/>
    </row>
    <row r="28" spans="1:12" x14ac:dyDescent="0.25">
      <c r="A28" s="28">
        <v>13</v>
      </c>
      <c r="B28" s="96" t="s">
        <v>27</v>
      </c>
      <c r="C28" s="97"/>
      <c r="D28" s="97"/>
      <c r="E28" s="98"/>
      <c r="F28" s="31">
        <v>1</v>
      </c>
      <c r="G28" s="31">
        <v>100000</v>
      </c>
      <c r="H28" s="31">
        <f t="shared" si="0"/>
        <v>100000</v>
      </c>
      <c r="I28" s="1"/>
      <c r="J28" s="1"/>
      <c r="K28" s="30">
        <f t="shared" si="1"/>
        <v>1200000</v>
      </c>
      <c r="L28" s="1"/>
    </row>
    <row r="29" spans="1:12" x14ac:dyDescent="0.25">
      <c r="A29" s="28">
        <v>14</v>
      </c>
      <c r="B29" s="96" t="s">
        <v>28</v>
      </c>
      <c r="C29" s="97"/>
      <c r="D29" s="97"/>
      <c r="E29" s="98"/>
      <c r="F29" s="31">
        <v>0.5</v>
      </c>
      <c r="G29" s="31">
        <v>100000</v>
      </c>
      <c r="H29" s="31">
        <f t="shared" si="0"/>
        <v>50000</v>
      </c>
      <c r="I29" s="1"/>
      <c r="J29" s="1"/>
      <c r="K29" s="30">
        <f t="shared" si="1"/>
        <v>600000</v>
      </c>
      <c r="L29" s="1"/>
    </row>
    <row r="30" spans="1:12" x14ac:dyDescent="0.25">
      <c r="A30" s="28">
        <v>15</v>
      </c>
      <c r="B30" s="96" t="s">
        <v>29</v>
      </c>
      <c r="C30" s="97"/>
      <c r="D30" s="97"/>
      <c r="E30" s="98"/>
      <c r="F30" s="31">
        <v>2</v>
      </c>
      <c r="G30" s="31">
        <v>100000</v>
      </c>
      <c r="H30" s="31">
        <f t="shared" si="0"/>
        <v>200000</v>
      </c>
      <c r="I30" s="18"/>
      <c r="J30" s="18"/>
      <c r="K30" s="30">
        <f t="shared" si="1"/>
        <v>2400000</v>
      </c>
      <c r="L30" s="18"/>
    </row>
    <row r="31" spans="1:12" x14ac:dyDescent="0.25">
      <c r="A31" s="28">
        <v>16</v>
      </c>
      <c r="B31" s="96" t="s">
        <v>30</v>
      </c>
      <c r="C31" s="97"/>
      <c r="D31" s="97"/>
      <c r="E31" s="98"/>
      <c r="F31" s="31">
        <v>1</v>
      </c>
      <c r="G31" s="31">
        <v>100000</v>
      </c>
      <c r="H31" s="31">
        <f t="shared" si="0"/>
        <v>100000</v>
      </c>
      <c r="I31" s="18"/>
      <c r="J31" s="18"/>
      <c r="K31" s="30">
        <f t="shared" si="1"/>
        <v>1200000</v>
      </c>
      <c r="L31" s="18"/>
    </row>
    <row r="32" spans="1:12" x14ac:dyDescent="0.25">
      <c r="A32" s="28">
        <v>17</v>
      </c>
      <c r="B32" s="96" t="s">
        <v>31</v>
      </c>
      <c r="C32" s="97"/>
      <c r="D32" s="97"/>
      <c r="E32" s="98"/>
      <c r="F32" s="31">
        <v>0.25</v>
      </c>
      <c r="G32" s="31">
        <v>100000</v>
      </c>
      <c r="H32" s="31">
        <f t="shared" si="0"/>
        <v>25000</v>
      </c>
      <c r="I32" s="18"/>
      <c r="J32" s="18"/>
      <c r="K32" s="30">
        <f t="shared" si="1"/>
        <v>300000</v>
      </c>
      <c r="L32" s="18"/>
    </row>
    <row r="33" spans="1:17" x14ac:dyDescent="0.25">
      <c r="A33" s="28">
        <v>18</v>
      </c>
      <c r="B33" s="96" t="s">
        <v>32</v>
      </c>
      <c r="C33" s="97"/>
      <c r="D33" s="97"/>
      <c r="E33" s="98"/>
      <c r="F33" s="31">
        <v>1</v>
      </c>
      <c r="G33" s="31">
        <v>100000</v>
      </c>
      <c r="H33" s="31">
        <f t="shared" si="0"/>
        <v>100000</v>
      </c>
      <c r="I33" s="18"/>
      <c r="J33" s="18"/>
      <c r="K33" s="30">
        <f t="shared" si="1"/>
        <v>1200000</v>
      </c>
      <c r="L33" s="18"/>
      <c r="M33" s="6"/>
      <c r="N33" s="6"/>
      <c r="O33" s="6"/>
      <c r="P33" s="6"/>
      <c r="Q33" s="6"/>
    </row>
    <row r="34" spans="1:17" x14ac:dyDescent="0.25">
      <c r="A34" s="28">
        <v>19</v>
      </c>
      <c r="B34" s="96" t="s">
        <v>33</v>
      </c>
      <c r="C34" s="97"/>
      <c r="D34" s="97"/>
      <c r="E34" s="98"/>
      <c r="F34" s="31">
        <v>0.5</v>
      </c>
      <c r="G34" s="31">
        <v>100000</v>
      </c>
      <c r="H34" s="31">
        <f t="shared" si="0"/>
        <v>50000</v>
      </c>
      <c r="I34" s="18"/>
      <c r="J34" s="18"/>
      <c r="K34" s="30">
        <f t="shared" si="1"/>
        <v>600000</v>
      </c>
      <c r="L34" s="18"/>
      <c r="M34" s="6"/>
      <c r="N34" s="6"/>
      <c r="O34" s="6"/>
      <c r="P34" s="6"/>
      <c r="Q34" s="6"/>
    </row>
    <row r="35" spans="1:17" x14ac:dyDescent="0.25">
      <c r="A35" s="28">
        <v>20</v>
      </c>
      <c r="B35" s="96" t="s">
        <v>34</v>
      </c>
      <c r="C35" s="97"/>
      <c r="D35" s="97"/>
      <c r="E35" s="98"/>
      <c r="F35" s="31">
        <v>0.25</v>
      </c>
      <c r="G35" s="31">
        <v>100000</v>
      </c>
      <c r="H35" s="31">
        <f t="shared" si="0"/>
        <v>25000</v>
      </c>
      <c r="I35" s="18"/>
      <c r="J35" s="18"/>
      <c r="K35" s="30">
        <f t="shared" si="1"/>
        <v>300000</v>
      </c>
      <c r="L35" s="18"/>
      <c r="M35" s="6"/>
      <c r="N35" s="6"/>
      <c r="O35" s="6"/>
      <c r="P35" s="6"/>
      <c r="Q35" s="6"/>
    </row>
    <row r="36" spans="1:17" x14ac:dyDescent="0.25">
      <c r="A36" s="28">
        <v>21</v>
      </c>
      <c r="B36" s="96" t="s">
        <v>35</v>
      </c>
      <c r="C36" s="97"/>
      <c r="D36" s="97"/>
      <c r="E36" s="98"/>
      <c r="F36" s="31">
        <v>0.5</v>
      </c>
      <c r="G36" s="31">
        <v>100000</v>
      </c>
      <c r="H36" s="31">
        <f t="shared" si="0"/>
        <v>50000</v>
      </c>
      <c r="I36" s="18"/>
      <c r="J36" s="18"/>
      <c r="K36" s="30">
        <f t="shared" si="1"/>
        <v>600000</v>
      </c>
      <c r="L36" s="18"/>
      <c r="M36" s="6"/>
      <c r="N36" s="6"/>
      <c r="O36" s="6"/>
      <c r="P36" s="6"/>
      <c r="Q36" s="6"/>
    </row>
    <row r="37" spans="1:17" x14ac:dyDescent="0.25">
      <c r="A37" s="28">
        <v>22</v>
      </c>
      <c r="B37" s="101" t="s">
        <v>36</v>
      </c>
      <c r="C37" s="97"/>
      <c r="D37" s="97"/>
      <c r="E37" s="98"/>
      <c r="F37" s="31">
        <v>2</v>
      </c>
      <c r="G37" s="31">
        <v>100000</v>
      </c>
      <c r="H37" s="31">
        <f t="shared" si="0"/>
        <v>200000</v>
      </c>
      <c r="I37" s="18"/>
      <c r="J37" s="18"/>
      <c r="K37" s="30">
        <f t="shared" si="1"/>
        <v>2400000</v>
      </c>
      <c r="L37" s="18"/>
      <c r="M37" s="6"/>
      <c r="N37" s="6"/>
      <c r="O37" s="6"/>
      <c r="P37" s="6"/>
      <c r="Q37" s="6"/>
    </row>
    <row r="38" spans="1:17" x14ac:dyDescent="0.25">
      <c r="A38" s="28">
        <v>23</v>
      </c>
      <c r="B38" s="96" t="s">
        <v>37</v>
      </c>
      <c r="C38" s="97"/>
      <c r="D38" s="97"/>
      <c r="E38" s="98"/>
      <c r="F38" s="31">
        <v>1</v>
      </c>
      <c r="G38" s="31">
        <v>89610</v>
      </c>
      <c r="H38" s="31">
        <f t="shared" si="0"/>
        <v>89610</v>
      </c>
      <c r="I38" s="18"/>
      <c r="J38" s="18"/>
      <c r="K38" s="30">
        <f t="shared" si="1"/>
        <v>1075320</v>
      </c>
      <c r="L38" s="18"/>
      <c r="M38" s="6"/>
      <c r="N38" s="6"/>
      <c r="O38" s="6"/>
      <c r="P38" s="6"/>
      <c r="Q38" s="6"/>
    </row>
    <row r="39" spans="1:17" x14ac:dyDescent="0.25">
      <c r="A39" s="28">
        <v>23</v>
      </c>
      <c r="B39" s="96" t="s">
        <v>37</v>
      </c>
      <c r="C39" s="97"/>
      <c r="D39" s="97"/>
      <c r="E39" s="98"/>
      <c r="F39" s="31">
        <v>1</v>
      </c>
      <c r="G39" s="31">
        <v>92618</v>
      </c>
      <c r="H39" s="31">
        <f t="shared" si="0"/>
        <v>92618</v>
      </c>
      <c r="I39" s="18"/>
      <c r="J39" s="18"/>
      <c r="K39" s="30">
        <f t="shared" si="1"/>
        <v>1111416</v>
      </c>
      <c r="L39" s="18"/>
      <c r="M39" s="6"/>
      <c r="N39" s="6"/>
      <c r="O39" s="6"/>
      <c r="P39" s="6"/>
      <c r="Q39" s="6"/>
    </row>
    <row r="40" spans="1:17" x14ac:dyDescent="0.25">
      <c r="A40" s="28">
        <v>23</v>
      </c>
      <c r="B40" s="96" t="s">
        <v>38</v>
      </c>
      <c r="C40" s="97"/>
      <c r="D40" s="97"/>
      <c r="E40" s="98"/>
      <c r="F40" s="31">
        <v>1.5</v>
      </c>
      <c r="G40" s="31">
        <v>100000</v>
      </c>
      <c r="H40" s="31">
        <f t="shared" si="0"/>
        <v>150000</v>
      </c>
      <c r="I40" s="18"/>
      <c r="J40" s="18"/>
      <c r="K40" s="30">
        <f t="shared" si="1"/>
        <v>1800000</v>
      </c>
      <c r="L40" s="18"/>
      <c r="M40" s="6"/>
      <c r="N40" s="6"/>
      <c r="O40" s="6"/>
      <c r="P40" s="6"/>
      <c r="Q40" s="6"/>
    </row>
    <row r="41" spans="1:17" x14ac:dyDescent="0.25">
      <c r="A41" s="28">
        <v>23</v>
      </c>
      <c r="B41" s="101" t="s">
        <v>39</v>
      </c>
      <c r="C41" s="97"/>
      <c r="D41" s="97"/>
      <c r="E41" s="98"/>
      <c r="F41" s="31">
        <v>1</v>
      </c>
      <c r="G41" s="31">
        <v>115000</v>
      </c>
      <c r="H41" s="31">
        <f t="shared" si="0"/>
        <v>115000</v>
      </c>
      <c r="I41" s="18"/>
      <c r="J41" s="18"/>
      <c r="K41" s="30">
        <f t="shared" si="1"/>
        <v>1380000</v>
      </c>
      <c r="L41" s="18"/>
      <c r="M41" s="18"/>
      <c r="N41" s="18"/>
      <c r="O41" s="18"/>
      <c r="P41" s="18"/>
      <c r="Q41" s="18"/>
    </row>
    <row r="42" spans="1:17" x14ac:dyDescent="0.25">
      <c r="A42" s="9"/>
      <c r="B42" s="71" t="s">
        <v>40</v>
      </c>
      <c r="C42" s="72"/>
      <c r="D42" s="72"/>
      <c r="E42" s="73"/>
      <c r="F42" s="33">
        <f>SUM(F16:F41)</f>
        <v>38.71</v>
      </c>
      <c r="G42" s="33"/>
      <c r="H42" s="33">
        <f>SUM(H16:H41)</f>
        <v>4305578</v>
      </c>
      <c r="I42" s="33">
        <f>SUM(I16:I41)</f>
        <v>0</v>
      </c>
      <c r="J42" s="33">
        <f>SUM(J16:J41)</f>
        <v>0</v>
      </c>
      <c r="K42" s="33">
        <f>SUM(K16:K41)</f>
        <v>51666936</v>
      </c>
      <c r="L42" s="18"/>
      <c r="M42" s="18"/>
      <c r="N42" s="18"/>
      <c r="O42" s="18"/>
      <c r="P42" s="18"/>
      <c r="Q42" s="18"/>
    </row>
    <row r="43" spans="1:17" ht="14.25" customHeight="1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9"/>
      <c r="L43" s="19"/>
      <c r="M43" s="19"/>
      <c r="N43" s="19"/>
      <c r="O43" s="19"/>
      <c r="P43" s="19"/>
      <c r="Q43" s="19"/>
    </row>
    <row r="44" spans="1:17" hidden="1" x14ac:dyDescent="0.25"/>
    <row r="45" spans="1:17" ht="12.6" customHeight="1" x14ac:dyDescent="0.25">
      <c r="A45" s="121" t="s">
        <v>103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4"/>
      <c r="M45" s="14"/>
      <c r="N45" s="14"/>
      <c r="O45" s="14"/>
      <c r="P45" s="14"/>
      <c r="Q45" s="14"/>
    </row>
    <row r="46" spans="1:17" ht="15.75" thickBot="1" x14ac:dyDescent="0.3">
      <c r="A46" s="64" t="s">
        <v>41</v>
      </c>
      <c r="B46" s="88"/>
      <c r="C46" s="88"/>
      <c r="D46" s="88"/>
      <c r="E46" s="88"/>
      <c r="F46" s="88"/>
      <c r="G46" s="88"/>
      <c r="H46" s="88"/>
      <c r="I46" s="88"/>
      <c r="J46" s="88"/>
      <c r="K46" s="14"/>
      <c r="L46" s="14"/>
      <c r="M46" s="14"/>
      <c r="N46" s="14"/>
      <c r="O46" s="14"/>
      <c r="P46" s="14"/>
      <c r="Q46" s="14"/>
    </row>
    <row r="47" spans="1:17" x14ac:dyDescent="0.25">
      <c r="A47" s="56" t="s">
        <v>9</v>
      </c>
      <c r="B47" s="58" t="s">
        <v>10</v>
      </c>
      <c r="C47" s="59"/>
      <c r="D47" s="59"/>
      <c r="E47" s="60"/>
      <c r="F47" s="10" t="s">
        <v>11</v>
      </c>
      <c r="G47" s="10" t="s">
        <v>12</v>
      </c>
      <c r="H47" s="105" t="s">
        <v>13</v>
      </c>
      <c r="I47" s="106"/>
      <c r="J47" s="107"/>
      <c r="K47" s="86" t="s">
        <v>60</v>
      </c>
      <c r="L47" s="14"/>
      <c r="M47" s="14"/>
      <c r="N47" s="14"/>
      <c r="O47" s="14"/>
      <c r="P47" s="14"/>
      <c r="Q47" s="14"/>
    </row>
    <row r="48" spans="1:17" x14ac:dyDescent="0.25">
      <c r="A48" s="57"/>
      <c r="B48" s="78"/>
      <c r="C48" s="79"/>
      <c r="D48" s="79"/>
      <c r="E48" s="80"/>
      <c r="F48" s="11" t="s">
        <v>14</v>
      </c>
      <c r="G48" s="11" t="s">
        <v>15</v>
      </c>
      <c r="H48" s="108"/>
      <c r="I48" s="109"/>
      <c r="J48" s="110"/>
      <c r="K48" s="119"/>
      <c r="L48" s="14"/>
      <c r="M48" s="14"/>
      <c r="N48" s="14"/>
      <c r="O48" s="14"/>
      <c r="P48" s="14"/>
      <c r="Q48" s="14"/>
    </row>
    <row r="49" spans="1:17" x14ac:dyDescent="0.25">
      <c r="A49" s="29">
        <v>1</v>
      </c>
      <c r="B49" s="101" t="s">
        <v>16</v>
      </c>
      <c r="C49" s="97"/>
      <c r="D49" s="97"/>
      <c r="E49" s="98"/>
      <c r="F49" s="30">
        <v>1</v>
      </c>
      <c r="G49" s="30">
        <v>145000</v>
      </c>
      <c r="H49" s="53">
        <f>F49*G49</f>
        <v>145000</v>
      </c>
      <c r="I49" s="54"/>
      <c r="J49" s="55"/>
      <c r="K49" s="30">
        <f>H49*12</f>
        <v>1740000</v>
      </c>
      <c r="L49" s="14"/>
      <c r="M49" s="14"/>
      <c r="N49" s="14"/>
      <c r="O49" s="14"/>
      <c r="P49" s="14"/>
      <c r="Q49" s="14"/>
    </row>
    <row r="50" spans="1:17" x14ac:dyDescent="0.25">
      <c r="A50" s="29">
        <v>2</v>
      </c>
      <c r="B50" s="101" t="s">
        <v>17</v>
      </c>
      <c r="C50" s="97"/>
      <c r="D50" s="97"/>
      <c r="E50" s="98"/>
      <c r="F50" s="30">
        <v>0.5</v>
      </c>
      <c r="G50" s="30">
        <v>120000</v>
      </c>
      <c r="H50" s="53">
        <f>F50*G50</f>
        <v>60000</v>
      </c>
      <c r="I50" s="54"/>
      <c r="J50" s="55"/>
      <c r="K50" s="30">
        <f t="shared" ref="K50:K62" si="2">H50*12</f>
        <v>720000</v>
      </c>
    </row>
    <row r="51" spans="1:17" x14ac:dyDescent="0.25">
      <c r="A51" s="29">
        <v>3</v>
      </c>
      <c r="B51" s="101" t="s">
        <v>18</v>
      </c>
      <c r="C51" s="97"/>
      <c r="D51" s="97"/>
      <c r="E51" s="98"/>
      <c r="F51" s="30">
        <v>0.25</v>
      </c>
      <c r="G51" s="30">
        <v>115000</v>
      </c>
      <c r="H51" s="53">
        <f>F51*G51</f>
        <v>28750</v>
      </c>
      <c r="I51" s="54"/>
      <c r="J51" s="55"/>
      <c r="K51" s="30">
        <f t="shared" si="2"/>
        <v>345000</v>
      </c>
    </row>
    <row r="52" spans="1:17" x14ac:dyDescent="0.25">
      <c r="A52" s="29">
        <v>4</v>
      </c>
      <c r="B52" s="96" t="s">
        <v>19</v>
      </c>
      <c r="C52" s="97"/>
      <c r="D52" s="97"/>
      <c r="E52" s="98"/>
      <c r="F52" s="30">
        <v>1.1200000000000001</v>
      </c>
      <c r="G52" s="30">
        <v>115000</v>
      </c>
      <c r="H52" s="53">
        <f t="shared" ref="H52:H62" si="3">F52*G52</f>
        <v>128800.00000000001</v>
      </c>
      <c r="I52" s="54"/>
      <c r="J52" s="55"/>
      <c r="K52" s="30">
        <f t="shared" si="2"/>
        <v>1545600.0000000002</v>
      </c>
    </row>
    <row r="53" spans="1:17" x14ac:dyDescent="0.25">
      <c r="A53" s="29">
        <v>5</v>
      </c>
      <c r="B53" s="96" t="s">
        <v>20</v>
      </c>
      <c r="C53" s="97"/>
      <c r="D53" s="97"/>
      <c r="E53" s="98"/>
      <c r="F53" s="30">
        <v>0.25</v>
      </c>
      <c r="G53" s="30">
        <v>115000</v>
      </c>
      <c r="H53" s="53">
        <f t="shared" si="3"/>
        <v>28750</v>
      </c>
      <c r="I53" s="54"/>
      <c r="J53" s="55"/>
      <c r="K53" s="30">
        <f t="shared" si="2"/>
        <v>345000</v>
      </c>
    </row>
    <row r="54" spans="1:17" x14ac:dyDescent="0.25">
      <c r="A54" s="29">
        <v>6</v>
      </c>
      <c r="B54" s="96" t="s">
        <v>22</v>
      </c>
      <c r="C54" s="97"/>
      <c r="D54" s="97"/>
      <c r="E54" s="98"/>
      <c r="F54" s="30">
        <v>0.25</v>
      </c>
      <c r="G54" s="30">
        <v>115000</v>
      </c>
      <c r="H54" s="53">
        <f t="shared" si="3"/>
        <v>28750</v>
      </c>
      <c r="I54" s="54"/>
      <c r="J54" s="55"/>
      <c r="K54" s="30">
        <f t="shared" si="2"/>
        <v>345000</v>
      </c>
    </row>
    <row r="55" spans="1:17" x14ac:dyDescent="0.25">
      <c r="A55" s="29">
        <v>7</v>
      </c>
      <c r="B55" s="96" t="s">
        <v>24</v>
      </c>
      <c r="C55" s="97"/>
      <c r="D55" s="97"/>
      <c r="E55" s="98"/>
      <c r="F55" s="30">
        <v>1</v>
      </c>
      <c r="G55" s="30">
        <v>100000</v>
      </c>
      <c r="H55" s="53">
        <f t="shared" si="3"/>
        <v>100000</v>
      </c>
      <c r="I55" s="54"/>
      <c r="J55" s="55"/>
      <c r="K55" s="30">
        <f t="shared" si="2"/>
        <v>1200000</v>
      </c>
    </row>
    <row r="56" spans="1:17" x14ac:dyDescent="0.25">
      <c r="A56" s="29">
        <v>8</v>
      </c>
      <c r="B56" s="96" t="s">
        <v>27</v>
      </c>
      <c r="C56" s="97"/>
      <c r="D56" s="97"/>
      <c r="E56" s="98"/>
      <c r="F56" s="30">
        <v>0.25</v>
      </c>
      <c r="G56" s="30">
        <v>100000</v>
      </c>
      <c r="H56" s="53">
        <f t="shared" si="3"/>
        <v>25000</v>
      </c>
      <c r="I56" s="54"/>
      <c r="J56" s="55"/>
      <c r="K56" s="30">
        <f t="shared" si="2"/>
        <v>300000</v>
      </c>
    </row>
    <row r="57" spans="1:17" x14ac:dyDescent="0.25">
      <c r="A57" s="29">
        <v>9</v>
      </c>
      <c r="B57" s="96" t="s">
        <v>29</v>
      </c>
      <c r="C57" s="97"/>
      <c r="D57" s="97"/>
      <c r="E57" s="98"/>
      <c r="F57" s="30">
        <v>1</v>
      </c>
      <c r="G57" s="30">
        <v>100000</v>
      </c>
      <c r="H57" s="53">
        <f t="shared" si="3"/>
        <v>100000</v>
      </c>
      <c r="I57" s="54"/>
      <c r="J57" s="55"/>
      <c r="K57" s="30">
        <f t="shared" si="2"/>
        <v>1200000</v>
      </c>
    </row>
    <row r="58" spans="1:17" x14ac:dyDescent="0.25">
      <c r="A58" s="29">
        <v>10</v>
      </c>
      <c r="B58" s="96" t="s">
        <v>30</v>
      </c>
      <c r="C58" s="97"/>
      <c r="D58" s="97"/>
      <c r="E58" s="98"/>
      <c r="F58" s="30">
        <v>0.5</v>
      </c>
      <c r="G58" s="30">
        <v>100000</v>
      </c>
      <c r="H58" s="53">
        <f t="shared" si="3"/>
        <v>50000</v>
      </c>
      <c r="I58" s="54"/>
      <c r="J58" s="55"/>
      <c r="K58" s="30">
        <f t="shared" si="2"/>
        <v>600000</v>
      </c>
    </row>
    <row r="59" spans="1:17" x14ac:dyDescent="0.25">
      <c r="A59" s="29">
        <v>11</v>
      </c>
      <c r="B59" s="96" t="s">
        <v>32</v>
      </c>
      <c r="C59" s="97"/>
      <c r="D59" s="97"/>
      <c r="E59" s="98"/>
      <c r="F59" s="30">
        <v>0.25</v>
      </c>
      <c r="G59" s="30">
        <v>100000</v>
      </c>
      <c r="H59" s="53">
        <f t="shared" si="3"/>
        <v>25000</v>
      </c>
      <c r="I59" s="54"/>
      <c r="J59" s="55"/>
      <c r="K59" s="30">
        <f t="shared" si="2"/>
        <v>300000</v>
      </c>
    </row>
    <row r="60" spans="1:17" x14ac:dyDescent="0.25">
      <c r="A60" s="29">
        <v>12</v>
      </c>
      <c r="B60" s="96" t="s">
        <v>35</v>
      </c>
      <c r="C60" s="97"/>
      <c r="D60" s="97"/>
      <c r="E60" s="98"/>
      <c r="F60" s="30">
        <v>0.5</v>
      </c>
      <c r="G60" s="30">
        <v>100000</v>
      </c>
      <c r="H60" s="53">
        <f t="shared" si="3"/>
        <v>50000</v>
      </c>
      <c r="I60" s="54"/>
      <c r="J60" s="55"/>
      <c r="K60" s="30">
        <f t="shared" si="2"/>
        <v>600000</v>
      </c>
    </row>
    <row r="61" spans="1:17" x14ac:dyDescent="0.25">
      <c r="A61" s="29">
        <v>13</v>
      </c>
      <c r="B61" s="75" t="s">
        <v>42</v>
      </c>
      <c r="C61" s="99"/>
      <c r="D61" s="99"/>
      <c r="E61" s="100"/>
      <c r="F61" s="30">
        <v>1</v>
      </c>
      <c r="G61" s="30">
        <v>100000</v>
      </c>
      <c r="H61" s="53">
        <f t="shared" si="3"/>
        <v>100000</v>
      </c>
      <c r="I61" s="54"/>
      <c r="J61" s="55"/>
      <c r="K61" s="30">
        <f t="shared" si="2"/>
        <v>1200000</v>
      </c>
    </row>
    <row r="62" spans="1:17" x14ac:dyDescent="0.25">
      <c r="A62" s="29">
        <v>14</v>
      </c>
      <c r="B62" s="96" t="s">
        <v>38</v>
      </c>
      <c r="C62" s="97"/>
      <c r="D62" s="97"/>
      <c r="E62" s="98"/>
      <c r="F62" s="30">
        <v>0.5</v>
      </c>
      <c r="G62" s="30">
        <v>100000</v>
      </c>
      <c r="H62" s="53">
        <f t="shared" si="3"/>
        <v>50000</v>
      </c>
      <c r="I62" s="54"/>
      <c r="J62" s="55"/>
      <c r="K62" s="30">
        <f t="shared" si="2"/>
        <v>600000</v>
      </c>
    </row>
    <row r="63" spans="1:17" x14ac:dyDescent="0.25">
      <c r="A63" s="12"/>
      <c r="B63" s="47" t="s">
        <v>40</v>
      </c>
      <c r="C63" s="48"/>
      <c r="D63" s="48"/>
      <c r="E63" s="49"/>
      <c r="F63" s="32">
        <v>8.370000000000001</v>
      </c>
      <c r="G63" s="32"/>
      <c r="H63" s="47">
        <f>SUM(H49:H62)</f>
        <v>920050</v>
      </c>
      <c r="I63" s="48"/>
      <c r="J63" s="49"/>
      <c r="K63" s="12">
        <f>SUM(K49:K62)</f>
        <v>11040600</v>
      </c>
    </row>
    <row r="64" spans="1:17" ht="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4"/>
    </row>
    <row r="65" spans="1:11" ht="16.149999999999999" customHeight="1" x14ac:dyDescent="0.25">
      <c r="A65" s="122" t="s">
        <v>43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5.75" thickBot="1" x14ac:dyDescent="0.3">
      <c r="A66" s="64" t="s">
        <v>44</v>
      </c>
      <c r="B66" s="88"/>
      <c r="C66" s="88"/>
      <c r="D66" s="88"/>
      <c r="E66" s="88"/>
      <c r="F66" s="88"/>
      <c r="G66" s="88"/>
      <c r="H66" s="88"/>
      <c r="I66" s="88"/>
      <c r="J66" s="88"/>
    </row>
    <row r="67" spans="1:11" x14ac:dyDescent="0.25">
      <c r="A67" s="56" t="s">
        <v>9</v>
      </c>
      <c r="B67" s="58" t="s">
        <v>10</v>
      </c>
      <c r="C67" s="59"/>
      <c r="D67" s="59"/>
      <c r="E67" s="60"/>
      <c r="F67" s="10" t="s">
        <v>11</v>
      </c>
      <c r="G67" s="10" t="s">
        <v>12</v>
      </c>
      <c r="H67" s="105" t="s">
        <v>13</v>
      </c>
      <c r="I67" s="106"/>
      <c r="J67" s="107"/>
      <c r="K67" s="86" t="s">
        <v>60</v>
      </c>
    </row>
    <row r="68" spans="1:11" x14ac:dyDescent="0.25">
      <c r="A68" s="57"/>
      <c r="B68" s="78"/>
      <c r="C68" s="79"/>
      <c r="D68" s="79"/>
      <c r="E68" s="80"/>
      <c r="F68" s="11" t="s">
        <v>14</v>
      </c>
      <c r="G68" s="11" t="s">
        <v>15</v>
      </c>
      <c r="H68" s="108"/>
      <c r="I68" s="109"/>
      <c r="J68" s="110"/>
      <c r="K68" s="119"/>
    </row>
    <row r="69" spans="1:11" x14ac:dyDescent="0.25">
      <c r="A69" s="28">
        <v>1</v>
      </c>
      <c r="B69" s="96" t="s">
        <v>16</v>
      </c>
      <c r="C69" s="97"/>
      <c r="D69" s="97"/>
      <c r="E69" s="98"/>
      <c r="F69" s="31">
        <v>1</v>
      </c>
      <c r="G69" s="31">
        <v>170000</v>
      </c>
      <c r="H69" s="93">
        <f>F69*G69</f>
        <v>170000</v>
      </c>
      <c r="I69" s="94"/>
      <c r="J69" s="95"/>
      <c r="K69" s="43">
        <f>H69*12</f>
        <v>2040000</v>
      </c>
    </row>
    <row r="70" spans="1:11" x14ac:dyDescent="0.25">
      <c r="A70" s="28">
        <v>2</v>
      </c>
      <c r="B70" s="96" t="s">
        <v>53</v>
      </c>
      <c r="C70" s="97"/>
      <c r="D70" s="97"/>
      <c r="E70" s="98"/>
      <c r="F70" s="31">
        <v>1</v>
      </c>
      <c r="G70" s="31">
        <v>136000</v>
      </c>
      <c r="H70" s="93">
        <f t="shared" ref="H70:H81" si="4">F70*G70</f>
        <v>136000</v>
      </c>
      <c r="I70" s="94"/>
      <c r="J70" s="95"/>
      <c r="K70" s="43">
        <f t="shared" ref="K70:K81" si="5">H70*12</f>
        <v>1632000</v>
      </c>
    </row>
    <row r="71" spans="1:11" x14ac:dyDescent="0.25">
      <c r="A71" s="28">
        <v>3</v>
      </c>
      <c r="B71" s="96" t="s">
        <v>27</v>
      </c>
      <c r="C71" s="97"/>
      <c r="D71" s="97"/>
      <c r="E71" s="98"/>
      <c r="F71" s="31">
        <v>1</v>
      </c>
      <c r="G71" s="31">
        <v>100000</v>
      </c>
      <c r="H71" s="93">
        <f t="shared" si="4"/>
        <v>100000</v>
      </c>
      <c r="I71" s="94"/>
      <c r="J71" s="95"/>
      <c r="K71" s="43">
        <f t="shared" si="5"/>
        <v>1200000</v>
      </c>
    </row>
    <row r="72" spans="1:11" x14ac:dyDescent="0.25">
      <c r="A72" s="28">
        <v>4</v>
      </c>
      <c r="B72" s="96" t="s">
        <v>35</v>
      </c>
      <c r="C72" s="97"/>
      <c r="D72" s="97"/>
      <c r="E72" s="98"/>
      <c r="F72" s="31">
        <v>2</v>
      </c>
      <c r="G72" s="31">
        <v>100000</v>
      </c>
      <c r="H72" s="93">
        <f t="shared" si="4"/>
        <v>200000</v>
      </c>
      <c r="I72" s="94"/>
      <c r="J72" s="95"/>
      <c r="K72" s="43">
        <f t="shared" si="5"/>
        <v>2400000</v>
      </c>
    </row>
    <row r="73" spans="1:11" x14ac:dyDescent="0.25">
      <c r="A73" s="28">
        <v>5</v>
      </c>
      <c r="B73" s="96" t="s">
        <v>46</v>
      </c>
      <c r="C73" s="97"/>
      <c r="D73" s="97"/>
      <c r="E73" s="98"/>
      <c r="F73" s="31">
        <v>1</v>
      </c>
      <c r="G73" s="31">
        <v>110000</v>
      </c>
      <c r="H73" s="93">
        <f t="shared" si="4"/>
        <v>110000</v>
      </c>
      <c r="I73" s="94"/>
      <c r="J73" s="95"/>
      <c r="K73" s="43">
        <f t="shared" si="5"/>
        <v>1320000</v>
      </c>
    </row>
    <row r="74" spans="1:11" x14ac:dyDescent="0.25">
      <c r="A74" s="28">
        <v>6</v>
      </c>
      <c r="B74" s="96" t="s">
        <v>47</v>
      </c>
      <c r="C74" s="97"/>
      <c r="D74" s="97"/>
      <c r="E74" s="98"/>
      <c r="F74" s="31">
        <v>1.0625</v>
      </c>
      <c r="G74" s="31">
        <v>110000</v>
      </c>
      <c r="H74" s="93">
        <f t="shared" si="4"/>
        <v>116875</v>
      </c>
      <c r="I74" s="94"/>
      <c r="J74" s="95"/>
      <c r="K74" s="43">
        <f t="shared" si="5"/>
        <v>1402500</v>
      </c>
    </row>
    <row r="75" spans="1:11" x14ac:dyDescent="0.25">
      <c r="A75" s="28">
        <v>7</v>
      </c>
      <c r="B75" s="96" t="s">
        <v>47</v>
      </c>
      <c r="C75" s="97"/>
      <c r="D75" s="97"/>
      <c r="E75" s="98"/>
      <c r="F75" s="31">
        <v>0.40910000000000002</v>
      </c>
      <c r="G75" s="31">
        <v>110000</v>
      </c>
      <c r="H75" s="93">
        <f t="shared" si="4"/>
        <v>45001</v>
      </c>
      <c r="I75" s="94"/>
      <c r="J75" s="95"/>
      <c r="K75" s="43">
        <f t="shared" si="5"/>
        <v>540012</v>
      </c>
    </row>
    <row r="76" spans="1:11" x14ac:dyDescent="0.25">
      <c r="A76" s="28">
        <v>8</v>
      </c>
      <c r="B76" s="96" t="s">
        <v>47</v>
      </c>
      <c r="C76" s="97"/>
      <c r="D76" s="97"/>
      <c r="E76" s="98"/>
      <c r="F76" s="31">
        <v>0</v>
      </c>
      <c r="G76" s="31">
        <v>115000</v>
      </c>
      <c r="H76" s="93">
        <f t="shared" si="4"/>
        <v>0</v>
      </c>
      <c r="I76" s="94"/>
      <c r="J76" s="95"/>
      <c r="K76" s="43">
        <f t="shared" si="5"/>
        <v>0</v>
      </c>
    </row>
    <row r="77" spans="1:11" x14ac:dyDescent="0.25">
      <c r="A77" s="28">
        <v>9</v>
      </c>
      <c r="B77" s="96" t="s">
        <v>47</v>
      </c>
      <c r="C77" s="97"/>
      <c r="D77" s="97"/>
      <c r="E77" s="98"/>
      <c r="F77" s="31">
        <v>1.5</v>
      </c>
      <c r="G77" s="31">
        <v>115000</v>
      </c>
      <c r="H77" s="93">
        <f t="shared" si="4"/>
        <v>172500</v>
      </c>
      <c r="I77" s="94"/>
      <c r="J77" s="95"/>
      <c r="K77" s="43">
        <f t="shared" si="5"/>
        <v>2070000</v>
      </c>
    </row>
    <row r="78" spans="1:11" x14ac:dyDescent="0.25">
      <c r="A78" s="28">
        <v>10</v>
      </c>
      <c r="B78" s="96" t="s">
        <v>47</v>
      </c>
      <c r="C78" s="97"/>
      <c r="D78" s="97"/>
      <c r="E78" s="98"/>
      <c r="F78" s="31">
        <v>2.1875</v>
      </c>
      <c r="G78" s="31">
        <v>120000</v>
      </c>
      <c r="H78" s="93">
        <f t="shared" si="4"/>
        <v>262500</v>
      </c>
      <c r="I78" s="94"/>
      <c r="J78" s="95"/>
      <c r="K78" s="43">
        <f t="shared" si="5"/>
        <v>3150000</v>
      </c>
    </row>
    <row r="79" spans="1:11" x14ac:dyDescent="0.25">
      <c r="A79" s="28">
        <v>11</v>
      </c>
      <c r="B79" s="96" t="s">
        <v>47</v>
      </c>
      <c r="C79" s="97"/>
      <c r="D79" s="97"/>
      <c r="E79" s="98"/>
      <c r="F79" s="31">
        <v>1.8864000000000001</v>
      </c>
      <c r="G79" s="31">
        <v>120000</v>
      </c>
      <c r="H79" s="93">
        <f t="shared" si="4"/>
        <v>226368</v>
      </c>
      <c r="I79" s="94"/>
      <c r="J79" s="95"/>
      <c r="K79" s="43">
        <f t="shared" si="5"/>
        <v>2716416</v>
      </c>
    </row>
    <row r="80" spans="1:11" x14ac:dyDescent="0.25">
      <c r="A80" s="28">
        <v>12</v>
      </c>
      <c r="B80" s="96" t="s">
        <v>47</v>
      </c>
      <c r="C80" s="97"/>
      <c r="D80" s="97"/>
      <c r="E80" s="98"/>
      <c r="F80" s="31">
        <v>0.54200000000000004</v>
      </c>
      <c r="G80" s="31">
        <v>125000</v>
      </c>
      <c r="H80" s="93">
        <f t="shared" si="4"/>
        <v>67750</v>
      </c>
      <c r="I80" s="94"/>
      <c r="J80" s="95"/>
      <c r="K80" s="43">
        <f t="shared" si="5"/>
        <v>813000</v>
      </c>
    </row>
    <row r="81" spans="1:11" x14ac:dyDescent="0.25">
      <c r="A81" s="28">
        <v>13</v>
      </c>
      <c r="B81" s="96" t="s">
        <v>47</v>
      </c>
      <c r="C81" s="97"/>
      <c r="D81" s="97"/>
      <c r="E81" s="98"/>
      <c r="F81" s="31">
        <v>9.0999999999999998E-2</v>
      </c>
      <c r="G81" s="31">
        <v>125000</v>
      </c>
      <c r="H81" s="93">
        <f t="shared" si="4"/>
        <v>11375</v>
      </c>
      <c r="I81" s="94"/>
      <c r="J81" s="95"/>
      <c r="K81" s="43">
        <f t="shared" si="5"/>
        <v>136500</v>
      </c>
    </row>
    <row r="82" spans="1:11" x14ac:dyDescent="0.25">
      <c r="A82" s="12"/>
      <c r="B82" s="47" t="s">
        <v>40</v>
      </c>
      <c r="C82" s="48"/>
      <c r="D82" s="48"/>
      <c r="E82" s="49"/>
      <c r="F82" s="16">
        <f>SUM(F69:F81)</f>
        <v>13.6785</v>
      </c>
      <c r="G82" s="12"/>
      <c r="H82" s="47">
        <f>SUM(H69:H81)</f>
        <v>1618369</v>
      </c>
      <c r="I82" s="48"/>
      <c r="J82" s="49"/>
      <c r="K82" s="41">
        <f>SUM(K69:K81)</f>
        <v>19420428</v>
      </c>
    </row>
    <row r="83" spans="1:11" x14ac:dyDescent="0.25">
      <c r="A83" s="14"/>
      <c r="B83" s="14"/>
      <c r="C83" s="14"/>
      <c r="D83" s="14"/>
      <c r="E83" s="14"/>
      <c r="G83" s="14"/>
      <c r="H83" s="14"/>
      <c r="I83" s="14"/>
      <c r="J83" s="14"/>
    </row>
    <row r="84" spans="1:11" x14ac:dyDescent="0.25">
      <c r="A84" s="2"/>
      <c r="B84" s="92" t="s">
        <v>48</v>
      </c>
      <c r="C84" s="92"/>
      <c r="D84" s="92"/>
      <c r="E84" s="92"/>
      <c r="F84" s="92"/>
      <c r="G84" s="92"/>
      <c r="H84" s="92"/>
      <c r="I84" s="92"/>
      <c r="J84" s="2"/>
    </row>
    <row r="85" spans="1:11" ht="15.75" thickBo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1" x14ac:dyDescent="0.25">
      <c r="A86" s="56" t="s">
        <v>9</v>
      </c>
      <c r="B86" s="58" t="s">
        <v>10</v>
      </c>
      <c r="C86" s="59"/>
      <c r="D86" s="59"/>
      <c r="E86" s="60"/>
      <c r="F86" s="10" t="s">
        <v>11</v>
      </c>
      <c r="G86" s="10" t="s">
        <v>12</v>
      </c>
      <c r="H86" s="58" t="s">
        <v>13</v>
      </c>
      <c r="I86" s="59"/>
      <c r="J86" s="60"/>
      <c r="K86" s="86" t="s">
        <v>60</v>
      </c>
    </row>
    <row r="87" spans="1:11" x14ac:dyDescent="0.25">
      <c r="A87" s="57"/>
      <c r="B87" s="78"/>
      <c r="C87" s="79"/>
      <c r="D87" s="79"/>
      <c r="E87" s="80"/>
      <c r="F87" s="11" t="s">
        <v>14</v>
      </c>
      <c r="G87" s="11" t="s">
        <v>15</v>
      </c>
      <c r="H87" s="61"/>
      <c r="I87" s="62"/>
      <c r="J87" s="63"/>
      <c r="K87" s="119"/>
    </row>
    <row r="88" spans="1:11" x14ac:dyDescent="0.25">
      <c r="A88" s="29">
        <v>1</v>
      </c>
      <c r="B88" s="50" t="s">
        <v>47</v>
      </c>
      <c r="C88" s="51"/>
      <c r="D88" s="51"/>
      <c r="E88" s="52"/>
      <c r="F88" s="30">
        <v>0</v>
      </c>
      <c r="G88" s="30">
        <v>110000</v>
      </c>
      <c r="H88" s="53">
        <f>F88*G88</f>
        <v>0</v>
      </c>
      <c r="I88" s="54"/>
      <c r="J88" s="55"/>
      <c r="K88" s="43">
        <f>H88*12</f>
        <v>0</v>
      </c>
    </row>
    <row r="89" spans="1:11" x14ac:dyDescent="0.25">
      <c r="A89" s="29">
        <v>2</v>
      </c>
      <c r="B89" s="50" t="s">
        <v>47</v>
      </c>
      <c r="C89" s="51"/>
      <c r="D89" s="51"/>
      <c r="E89" s="52"/>
      <c r="F89" s="30">
        <v>0.41670000000000001</v>
      </c>
      <c r="G89" s="30">
        <v>125000</v>
      </c>
      <c r="H89" s="53">
        <f>F89*G89</f>
        <v>52087.5</v>
      </c>
      <c r="I89" s="54"/>
      <c r="J89" s="55"/>
      <c r="K89" s="43">
        <f>H89*12</f>
        <v>625050</v>
      </c>
    </row>
    <row r="90" spans="1:11" x14ac:dyDescent="0.25">
      <c r="A90" s="29">
        <v>3</v>
      </c>
      <c r="B90" s="50" t="s">
        <v>47</v>
      </c>
      <c r="C90" s="51"/>
      <c r="D90" s="51"/>
      <c r="E90" s="52"/>
      <c r="F90" s="30">
        <v>0.36359999999999998</v>
      </c>
      <c r="G90" s="30">
        <v>125000</v>
      </c>
      <c r="H90" s="53">
        <f>F90*G90</f>
        <v>45450</v>
      </c>
      <c r="I90" s="54"/>
      <c r="J90" s="55"/>
      <c r="K90" s="43">
        <f>H90*12</f>
        <v>545400</v>
      </c>
    </row>
    <row r="91" spans="1:11" x14ac:dyDescent="0.25">
      <c r="A91" s="12"/>
      <c r="B91" s="47" t="s">
        <v>40</v>
      </c>
      <c r="C91" s="48"/>
      <c r="D91" s="48"/>
      <c r="E91" s="49"/>
      <c r="F91" s="32">
        <v>0.78029999999999999</v>
      </c>
      <c r="G91" s="32"/>
      <c r="H91" s="47">
        <f>SUM(H88:H90)</f>
        <v>97537.5</v>
      </c>
      <c r="I91" s="48"/>
      <c r="J91" s="49"/>
      <c r="K91" s="32">
        <f>H91*12</f>
        <v>1170450</v>
      </c>
    </row>
    <row r="93" spans="1:11" ht="3" customHeight="1" x14ac:dyDescent="0.25"/>
    <row r="94" spans="1:11" ht="17.45" customHeight="1" x14ac:dyDescent="0.25">
      <c r="A94" s="122" t="s">
        <v>49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</row>
    <row r="95" spans="1:11" ht="15.75" thickBot="1" x14ac:dyDescent="0.3">
      <c r="A95" s="64" t="s">
        <v>50</v>
      </c>
      <c r="B95" s="88"/>
      <c r="C95" s="88"/>
      <c r="D95" s="88"/>
      <c r="E95" s="88"/>
      <c r="F95" s="88"/>
      <c r="G95" s="88"/>
      <c r="H95" s="88"/>
      <c r="I95" s="88"/>
      <c r="J95" s="88"/>
    </row>
    <row r="96" spans="1:11" x14ac:dyDescent="0.25">
      <c r="A96" s="56" t="s">
        <v>9</v>
      </c>
      <c r="B96" s="58" t="s">
        <v>10</v>
      </c>
      <c r="C96" s="59"/>
      <c r="D96" s="59"/>
      <c r="E96" s="60"/>
      <c r="F96" s="10" t="s">
        <v>11</v>
      </c>
      <c r="G96" s="10" t="s">
        <v>12</v>
      </c>
      <c r="H96" s="58" t="s">
        <v>13</v>
      </c>
      <c r="I96" s="59"/>
      <c r="J96" s="60"/>
      <c r="K96" s="86" t="s">
        <v>60</v>
      </c>
    </row>
    <row r="97" spans="1:11" x14ac:dyDescent="0.25">
      <c r="A97" s="57"/>
      <c r="B97" s="78"/>
      <c r="C97" s="79"/>
      <c r="D97" s="79"/>
      <c r="E97" s="80"/>
      <c r="F97" s="11" t="s">
        <v>14</v>
      </c>
      <c r="G97" s="11" t="s">
        <v>15</v>
      </c>
      <c r="H97" s="61"/>
      <c r="I97" s="62"/>
      <c r="J97" s="63"/>
      <c r="K97" s="119"/>
    </row>
    <row r="98" spans="1:11" x14ac:dyDescent="0.25">
      <c r="A98" s="28">
        <v>1</v>
      </c>
      <c r="B98" s="96" t="s">
        <v>16</v>
      </c>
      <c r="C98" s="97"/>
      <c r="D98" s="97"/>
      <c r="E98" s="98"/>
      <c r="F98" s="31">
        <v>1</v>
      </c>
      <c r="G98" s="31">
        <v>205000</v>
      </c>
      <c r="H98" s="93">
        <f>F98*G98</f>
        <v>205000</v>
      </c>
      <c r="I98" s="94"/>
      <c r="J98" s="95"/>
      <c r="K98" s="42">
        <f>H98*12</f>
        <v>2460000</v>
      </c>
    </row>
    <row r="99" spans="1:11" x14ac:dyDescent="0.25">
      <c r="A99" s="28">
        <v>2</v>
      </c>
      <c r="B99" s="101" t="s">
        <v>53</v>
      </c>
      <c r="C99" s="97"/>
      <c r="D99" s="97"/>
      <c r="E99" s="98"/>
      <c r="F99" s="31">
        <v>1</v>
      </c>
      <c r="G99" s="31">
        <v>164000</v>
      </c>
      <c r="H99" s="93">
        <f t="shared" ref="H99:H110" si="6">F99*G99</f>
        <v>164000</v>
      </c>
      <c r="I99" s="94"/>
      <c r="J99" s="95"/>
      <c r="K99" s="42">
        <f t="shared" ref="K99:K110" si="7">H99*12</f>
        <v>1968000</v>
      </c>
    </row>
    <row r="100" spans="1:11" x14ac:dyDescent="0.25">
      <c r="A100" s="28">
        <v>3</v>
      </c>
      <c r="B100" s="96" t="s">
        <v>27</v>
      </c>
      <c r="C100" s="97"/>
      <c r="D100" s="97"/>
      <c r="E100" s="98"/>
      <c r="F100" s="31">
        <v>1.5</v>
      </c>
      <c r="G100" s="31">
        <v>100000</v>
      </c>
      <c r="H100" s="93">
        <f t="shared" si="6"/>
        <v>150000</v>
      </c>
      <c r="I100" s="94"/>
      <c r="J100" s="95"/>
      <c r="K100" s="42">
        <f t="shared" si="7"/>
        <v>1800000</v>
      </c>
    </row>
    <row r="101" spans="1:11" x14ac:dyDescent="0.25">
      <c r="A101" s="28">
        <v>4</v>
      </c>
      <c r="B101" s="96" t="s">
        <v>35</v>
      </c>
      <c r="C101" s="97"/>
      <c r="D101" s="97"/>
      <c r="E101" s="98"/>
      <c r="F101" s="31">
        <v>1.5</v>
      </c>
      <c r="G101" s="31">
        <v>100000</v>
      </c>
      <c r="H101" s="93">
        <f t="shared" si="6"/>
        <v>150000</v>
      </c>
      <c r="I101" s="94"/>
      <c r="J101" s="95"/>
      <c r="K101" s="42">
        <f t="shared" si="7"/>
        <v>1800000</v>
      </c>
    </row>
    <row r="102" spans="1:11" x14ac:dyDescent="0.25">
      <c r="A102" s="28">
        <v>5</v>
      </c>
      <c r="B102" s="96" t="s">
        <v>46</v>
      </c>
      <c r="C102" s="97"/>
      <c r="D102" s="97"/>
      <c r="E102" s="98"/>
      <c r="F102" s="31">
        <v>1</v>
      </c>
      <c r="G102" s="31">
        <v>110000</v>
      </c>
      <c r="H102" s="93">
        <f t="shared" si="6"/>
        <v>110000</v>
      </c>
      <c r="I102" s="94"/>
      <c r="J102" s="95"/>
      <c r="K102" s="42">
        <f t="shared" si="7"/>
        <v>1320000</v>
      </c>
    </row>
    <row r="103" spans="1:11" x14ac:dyDescent="0.25">
      <c r="A103" s="28">
        <v>6</v>
      </c>
      <c r="B103" s="96" t="s">
        <v>47</v>
      </c>
      <c r="C103" s="97"/>
      <c r="D103" s="97"/>
      <c r="E103" s="98"/>
      <c r="F103" s="31">
        <v>4.4375</v>
      </c>
      <c r="G103" s="31">
        <v>110000</v>
      </c>
      <c r="H103" s="93">
        <f t="shared" si="6"/>
        <v>488125</v>
      </c>
      <c r="I103" s="94"/>
      <c r="J103" s="95"/>
      <c r="K103" s="42">
        <f t="shared" si="7"/>
        <v>5857500</v>
      </c>
    </row>
    <row r="104" spans="1:11" x14ac:dyDescent="0.25">
      <c r="A104" s="28">
        <v>7</v>
      </c>
      <c r="B104" s="96" t="s">
        <v>47</v>
      </c>
      <c r="C104" s="97"/>
      <c r="D104" s="97"/>
      <c r="E104" s="98"/>
      <c r="F104" s="31">
        <v>1.7044999999999999</v>
      </c>
      <c r="G104" s="31">
        <v>110000</v>
      </c>
      <c r="H104" s="93">
        <f t="shared" si="6"/>
        <v>187495</v>
      </c>
      <c r="I104" s="94"/>
      <c r="J104" s="95"/>
      <c r="K104" s="42">
        <f t="shared" si="7"/>
        <v>2249940</v>
      </c>
    </row>
    <row r="105" spans="1:11" x14ac:dyDescent="0.25">
      <c r="A105" s="28">
        <v>8</v>
      </c>
      <c r="B105" s="96" t="s">
        <v>47</v>
      </c>
      <c r="C105" s="97"/>
      <c r="D105" s="97"/>
      <c r="E105" s="98"/>
      <c r="F105" s="31">
        <v>6.25E-2</v>
      </c>
      <c r="G105" s="31">
        <v>115000</v>
      </c>
      <c r="H105" s="93">
        <f t="shared" si="6"/>
        <v>7187.5</v>
      </c>
      <c r="I105" s="94"/>
      <c r="J105" s="95"/>
      <c r="K105" s="42">
        <f t="shared" si="7"/>
        <v>86250</v>
      </c>
    </row>
    <row r="106" spans="1:11" x14ac:dyDescent="0.25">
      <c r="A106" s="28">
        <v>9</v>
      </c>
      <c r="B106" s="96" t="s">
        <v>47</v>
      </c>
      <c r="C106" s="97"/>
      <c r="D106" s="97"/>
      <c r="E106" s="98"/>
      <c r="F106" s="31">
        <v>0.88639999999999997</v>
      </c>
      <c r="G106" s="31">
        <v>115000</v>
      </c>
      <c r="H106" s="93">
        <f t="shared" si="6"/>
        <v>101936</v>
      </c>
      <c r="I106" s="94"/>
      <c r="J106" s="95"/>
      <c r="K106" s="42">
        <f t="shared" si="7"/>
        <v>1223232</v>
      </c>
    </row>
    <row r="107" spans="1:11" x14ac:dyDescent="0.25">
      <c r="A107" s="28">
        <v>10</v>
      </c>
      <c r="B107" s="96" t="s">
        <v>47</v>
      </c>
      <c r="C107" s="97"/>
      <c r="D107" s="97"/>
      <c r="E107" s="98"/>
      <c r="F107" s="31">
        <v>5.4580000000000002</v>
      </c>
      <c r="G107" s="31">
        <v>120000</v>
      </c>
      <c r="H107" s="93">
        <f t="shared" si="6"/>
        <v>654960</v>
      </c>
      <c r="I107" s="94"/>
      <c r="J107" s="95"/>
      <c r="K107" s="42">
        <f t="shared" si="7"/>
        <v>7859520</v>
      </c>
    </row>
    <row r="108" spans="1:11" x14ac:dyDescent="0.25">
      <c r="A108" s="28">
        <v>11</v>
      </c>
      <c r="B108" s="96" t="s">
        <v>47</v>
      </c>
      <c r="C108" s="97"/>
      <c r="D108" s="97"/>
      <c r="E108" s="98"/>
      <c r="F108" s="31">
        <v>2.6589999999999998</v>
      </c>
      <c r="G108" s="31">
        <v>120000</v>
      </c>
      <c r="H108" s="93">
        <f t="shared" si="6"/>
        <v>319080</v>
      </c>
      <c r="I108" s="94"/>
      <c r="J108" s="95"/>
      <c r="K108" s="42">
        <f t="shared" si="7"/>
        <v>3828960</v>
      </c>
    </row>
    <row r="109" spans="1:11" x14ac:dyDescent="0.25">
      <c r="A109" s="28">
        <v>12</v>
      </c>
      <c r="B109" s="96" t="s">
        <v>47</v>
      </c>
      <c r="C109" s="97"/>
      <c r="D109" s="97"/>
      <c r="E109" s="98"/>
      <c r="F109" s="31">
        <v>0.54169999999999996</v>
      </c>
      <c r="G109" s="31">
        <v>125000</v>
      </c>
      <c r="H109" s="93">
        <f t="shared" si="6"/>
        <v>67712.5</v>
      </c>
      <c r="I109" s="94"/>
      <c r="J109" s="95"/>
      <c r="K109" s="42">
        <f t="shared" si="7"/>
        <v>812550</v>
      </c>
    </row>
    <row r="110" spans="1:11" x14ac:dyDescent="0.25">
      <c r="A110" s="31">
        <v>13</v>
      </c>
      <c r="B110" s="96" t="s">
        <v>47</v>
      </c>
      <c r="C110" s="97"/>
      <c r="D110" s="97"/>
      <c r="E110" s="98"/>
      <c r="F110" s="31">
        <v>0.77270000000000005</v>
      </c>
      <c r="G110" s="31">
        <v>125000</v>
      </c>
      <c r="H110" s="93">
        <f t="shared" si="6"/>
        <v>96587.5</v>
      </c>
      <c r="I110" s="94"/>
      <c r="J110" s="95"/>
      <c r="K110" s="42">
        <f t="shared" si="7"/>
        <v>1159050</v>
      </c>
    </row>
    <row r="111" spans="1:11" x14ac:dyDescent="0.25">
      <c r="A111" s="39"/>
      <c r="B111" s="113" t="s">
        <v>40</v>
      </c>
      <c r="C111" s="114"/>
      <c r="D111" s="114"/>
      <c r="E111" s="115"/>
      <c r="F111" s="16">
        <f>SUM(F98:F110)</f>
        <v>22.522299999999998</v>
      </c>
      <c r="G111" s="39"/>
      <c r="H111" s="116">
        <f>SUM(H98:H110)</f>
        <v>2702083.5</v>
      </c>
      <c r="I111" s="117"/>
      <c r="J111" s="118"/>
      <c r="K111" s="41">
        <f>SUM(K98:K110)</f>
        <v>32425002</v>
      </c>
    </row>
    <row r="112" spans="1:11" x14ac:dyDescent="0.25">
      <c r="A112" s="14"/>
      <c r="B112" s="14"/>
      <c r="C112" s="14"/>
      <c r="D112" s="14"/>
      <c r="E112" s="14"/>
      <c r="G112" s="14"/>
      <c r="H112" s="14"/>
      <c r="I112" s="14"/>
      <c r="J112" s="14"/>
    </row>
    <row r="113" spans="1:11" x14ac:dyDescent="0.25">
      <c r="A113" s="2"/>
      <c r="B113" s="92" t="s">
        <v>48</v>
      </c>
      <c r="C113" s="92"/>
      <c r="D113" s="92"/>
      <c r="E113" s="92"/>
      <c r="F113" s="92"/>
      <c r="G113" s="92"/>
      <c r="H113" s="92"/>
      <c r="I113" s="92"/>
      <c r="J113" s="2"/>
    </row>
    <row r="114" spans="1:11" ht="15.75" thickBot="1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1" x14ac:dyDescent="0.25">
      <c r="A115" s="56" t="s">
        <v>9</v>
      </c>
      <c r="B115" s="58" t="s">
        <v>10</v>
      </c>
      <c r="C115" s="59"/>
      <c r="D115" s="59"/>
      <c r="E115" s="60"/>
      <c r="F115" s="10" t="s">
        <v>11</v>
      </c>
      <c r="G115" s="10" t="s">
        <v>12</v>
      </c>
      <c r="H115" s="58" t="s">
        <v>13</v>
      </c>
      <c r="I115" s="59"/>
      <c r="J115" s="60"/>
      <c r="K115" s="86" t="s">
        <v>60</v>
      </c>
    </row>
    <row r="116" spans="1:11" x14ac:dyDescent="0.25">
      <c r="A116" s="57"/>
      <c r="B116" s="78"/>
      <c r="C116" s="79"/>
      <c r="D116" s="79"/>
      <c r="E116" s="80"/>
      <c r="F116" s="11" t="s">
        <v>14</v>
      </c>
      <c r="G116" s="11" t="s">
        <v>15</v>
      </c>
      <c r="H116" s="61"/>
      <c r="I116" s="62"/>
      <c r="J116" s="63"/>
      <c r="K116" s="119"/>
    </row>
    <row r="117" spans="1:11" x14ac:dyDescent="0.25">
      <c r="A117" s="29">
        <v>1</v>
      </c>
      <c r="B117" s="50" t="s">
        <v>47</v>
      </c>
      <c r="C117" s="51"/>
      <c r="D117" s="51"/>
      <c r="E117" s="52"/>
      <c r="F117" s="30">
        <v>0.58299999999999996</v>
      </c>
      <c r="G117" s="30">
        <v>120000</v>
      </c>
      <c r="H117" s="53">
        <f t="shared" ref="H117:H122" si="8">F117*G117</f>
        <v>69960</v>
      </c>
      <c r="I117" s="54"/>
      <c r="J117" s="55"/>
      <c r="K117" s="43">
        <f t="shared" ref="K117:K122" si="9">H117*12</f>
        <v>839520</v>
      </c>
    </row>
    <row r="118" spans="1:11" x14ac:dyDescent="0.25">
      <c r="A118" s="29">
        <v>2</v>
      </c>
      <c r="B118" s="50" t="s">
        <v>47</v>
      </c>
      <c r="C118" s="51"/>
      <c r="D118" s="51"/>
      <c r="E118" s="52"/>
      <c r="F118" s="30">
        <v>0.27300000000000002</v>
      </c>
      <c r="G118" s="30">
        <v>120000</v>
      </c>
      <c r="H118" s="53">
        <f t="shared" si="8"/>
        <v>32760.000000000004</v>
      </c>
      <c r="I118" s="54"/>
      <c r="J118" s="55"/>
      <c r="K118" s="43">
        <f t="shared" si="9"/>
        <v>393120.00000000006</v>
      </c>
    </row>
    <row r="119" spans="1:11" x14ac:dyDescent="0.25">
      <c r="A119" s="29">
        <v>3</v>
      </c>
      <c r="B119" s="50" t="s">
        <v>47</v>
      </c>
      <c r="C119" s="51"/>
      <c r="D119" s="51"/>
      <c r="E119" s="52"/>
      <c r="F119" s="30">
        <v>0.4375</v>
      </c>
      <c r="G119" s="30">
        <v>125000</v>
      </c>
      <c r="H119" s="53">
        <f t="shared" si="8"/>
        <v>54687.5</v>
      </c>
      <c r="I119" s="54"/>
      <c r="J119" s="55"/>
      <c r="K119" s="43">
        <f t="shared" si="9"/>
        <v>656250</v>
      </c>
    </row>
    <row r="120" spans="1:11" x14ac:dyDescent="0.25">
      <c r="A120" s="29">
        <v>4</v>
      </c>
      <c r="B120" s="50" t="s">
        <v>47</v>
      </c>
      <c r="C120" s="51"/>
      <c r="D120" s="51"/>
      <c r="E120" s="52"/>
      <c r="F120" s="30">
        <v>0</v>
      </c>
      <c r="G120" s="30">
        <v>125000</v>
      </c>
      <c r="H120" s="53">
        <f t="shared" si="8"/>
        <v>0</v>
      </c>
      <c r="I120" s="54"/>
      <c r="J120" s="55"/>
      <c r="K120" s="43">
        <f t="shared" si="9"/>
        <v>0</v>
      </c>
    </row>
    <row r="121" spans="1:11" x14ac:dyDescent="0.25">
      <c r="A121" s="29">
        <v>5</v>
      </c>
      <c r="B121" s="50" t="s">
        <v>47</v>
      </c>
      <c r="C121" s="51"/>
      <c r="D121" s="51"/>
      <c r="E121" s="52"/>
      <c r="F121" s="30">
        <v>0.16669999999999999</v>
      </c>
      <c r="G121" s="30">
        <v>110000</v>
      </c>
      <c r="H121" s="53">
        <f t="shared" si="8"/>
        <v>18337</v>
      </c>
      <c r="I121" s="54"/>
      <c r="J121" s="55"/>
      <c r="K121" s="43">
        <f t="shared" si="9"/>
        <v>220044</v>
      </c>
    </row>
    <row r="122" spans="1:11" x14ac:dyDescent="0.25">
      <c r="A122" s="29">
        <v>6</v>
      </c>
      <c r="B122" s="50" t="s">
        <v>47</v>
      </c>
      <c r="C122" s="51"/>
      <c r="D122" s="51"/>
      <c r="E122" s="52"/>
      <c r="F122" s="30">
        <v>0</v>
      </c>
      <c r="G122" s="30">
        <v>110000</v>
      </c>
      <c r="H122" s="53">
        <f t="shared" si="8"/>
        <v>0</v>
      </c>
      <c r="I122" s="54"/>
      <c r="J122" s="55"/>
      <c r="K122" s="43">
        <f t="shared" si="9"/>
        <v>0</v>
      </c>
    </row>
    <row r="123" spans="1:11" x14ac:dyDescent="0.25">
      <c r="A123" s="12"/>
      <c r="B123" s="47" t="s">
        <v>40</v>
      </c>
      <c r="C123" s="48"/>
      <c r="D123" s="48"/>
      <c r="E123" s="49"/>
      <c r="F123" s="12">
        <v>1.4601999999999999</v>
      </c>
      <c r="G123" s="12"/>
      <c r="H123" s="68">
        <f>SUM(H117:H122)</f>
        <v>175744.5</v>
      </c>
      <c r="I123" s="90"/>
      <c r="J123" s="91"/>
      <c r="K123" s="40">
        <f>SUM(K117:K122)</f>
        <v>2108934</v>
      </c>
    </row>
    <row r="125" spans="1:11" hidden="1" x14ac:dyDescent="0.25"/>
    <row r="126" spans="1:11" ht="24.6" customHeight="1" x14ac:dyDescent="0.25">
      <c r="A126" s="123" t="s">
        <v>51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1:11" ht="15.75" thickBot="1" x14ac:dyDescent="0.3">
      <c r="A127" s="64" t="s">
        <v>52</v>
      </c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1" x14ac:dyDescent="0.25">
      <c r="A128" s="56" t="s">
        <v>9</v>
      </c>
      <c r="B128" s="58" t="s">
        <v>10</v>
      </c>
      <c r="C128" s="59"/>
      <c r="D128" s="59"/>
      <c r="E128" s="60"/>
      <c r="F128" s="10" t="s">
        <v>11</v>
      </c>
      <c r="G128" s="10" t="s">
        <v>12</v>
      </c>
      <c r="H128" s="58" t="s">
        <v>13</v>
      </c>
      <c r="I128" s="59"/>
      <c r="J128" s="60"/>
      <c r="K128" s="86" t="s">
        <v>60</v>
      </c>
    </row>
    <row r="129" spans="1:11" x14ac:dyDescent="0.25">
      <c r="A129" s="57"/>
      <c r="B129" s="78"/>
      <c r="C129" s="79"/>
      <c r="D129" s="79"/>
      <c r="E129" s="80"/>
      <c r="F129" s="11" t="s">
        <v>14</v>
      </c>
      <c r="G129" s="11" t="s">
        <v>15</v>
      </c>
      <c r="H129" s="61"/>
      <c r="I129" s="62"/>
      <c r="J129" s="63"/>
      <c r="K129" s="119"/>
    </row>
    <row r="130" spans="1:11" x14ac:dyDescent="0.25">
      <c r="A130" s="29">
        <v>1</v>
      </c>
      <c r="B130" s="50" t="s">
        <v>16</v>
      </c>
      <c r="C130" s="51"/>
      <c r="D130" s="51"/>
      <c r="E130" s="52"/>
      <c r="F130" s="30">
        <v>1</v>
      </c>
      <c r="G130" s="30">
        <v>205000</v>
      </c>
      <c r="H130" s="53">
        <f>F130*G130</f>
        <v>205000</v>
      </c>
      <c r="I130" s="54"/>
      <c r="J130" s="55"/>
      <c r="K130" s="43">
        <f>H130*12</f>
        <v>2460000</v>
      </c>
    </row>
    <row r="131" spans="1:11" x14ac:dyDescent="0.25">
      <c r="A131" s="29">
        <v>2</v>
      </c>
      <c r="B131" s="50" t="s">
        <v>53</v>
      </c>
      <c r="C131" s="51"/>
      <c r="D131" s="51"/>
      <c r="E131" s="52"/>
      <c r="F131" s="30">
        <v>1</v>
      </c>
      <c r="G131" s="30">
        <v>136000</v>
      </c>
      <c r="H131" s="53">
        <f t="shared" ref="H131:H138" si="10">F131*G131</f>
        <v>136000</v>
      </c>
      <c r="I131" s="54"/>
      <c r="J131" s="55"/>
      <c r="K131" s="43">
        <f t="shared" ref="K131:K138" si="11">H131*12</f>
        <v>1632000</v>
      </c>
    </row>
    <row r="132" spans="1:11" x14ac:dyDescent="0.25">
      <c r="A132" s="29">
        <v>3</v>
      </c>
      <c r="B132" s="50" t="s">
        <v>54</v>
      </c>
      <c r="C132" s="51"/>
      <c r="D132" s="51"/>
      <c r="E132" s="52"/>
      <c r="F132" s="30">
        <v>1</v>
      </c>
      <c r="G132" s="30">
        <v>125000</v>
      </c>
      <c r="H132" s="53">
        <f t="shared" si="10"/>
        <v>125000</v>
      </c>
      <c r="I132" s="54"/>
      <c r="J132" s="55"/>
      <c r="K132" s="43">
        <f t="shared" si="11"/>
        <v>1500000</v>
      </c>
    </row>
    <row r="133" spans="1:11" x14ac:dyDescent="0.25">
      <c r="A133" s="29">
        <v>4</v>
      </c>
      <c r="B133" s="50" t="s">
        <v>55</v>
      </c>
      <c r="C133" s="51"/>
      <c r="D133" s="51"/>
      <c r="E133" s="52"/>
      <c r="F133" s="30">
        <v>3</v>
      </c>
      <c r="G133" s="30">
        <v>100000</v>
      </c>
      <c r="H133" s="53">
        <f t="shared" si="10"/>
        <v>300000</v>
      </c>
      <c r="I133" s="54"/>
      <c r="J133" s="55"/>
      <c r="K133" s="43">
        <f t="shared" si="11"/>
        <v>3600000</v>
      </c>
    </row>
    <row r="134" spans="1:11" x14ac:dyDescent="0.25">
      <c r="A134" s="29">
        <v>5</v>
      </c>
      <c r="B134" s="50" t="s">
        <v>56</v>
      </c>
      <c r="C134" s="51"/>
      <c r="D134" s="51"/>
      <c r="E134" s="52"/>
      <c r="F134" s="30">
        <v>1</v>
      </c>
      <c r="G134" s="30">
        <v>125000</v>
      </c>
      <c r="H134" s="53">
        <f t="shared" si="10"/>
        <v>125000</v>
      </c>
      <c r="I134" s="54"/>
      <c r="J134" s="55"/>
      <c r="K134" s="43">
        <f t="shared" si="11"/>
        <v>1500000</v>
      </c>
    </row>
    <row r="135" spans="1:11" x14ac:dyDescent="0.25">
      <c r="A135" s="29">
        <v>6</v>
      </c>
      <c r="B135" s="50" t="s">
        <v>57</v>
      </c>
      <c r="C135" s="51"/>
      <c r="D135" s="51"/>
      <c r="E135" s="52"/>
      <c r="F135" s="30">
        <v>1</v>
      </c>
      <c r="G135" s="30">
        <v>135000</v>
      </c>
      <c r="H135" s="53">
        <f t="shared" si="10"/>
        <v>135000</v>
      </c>
      <c r="I135" s="54"/>
      <c r="J135" s="55"/>
      <c r="K135" s="43">
        <f t="shared" si="11"/>
        <v>1620000</v>
      </c>
    </row>
    <row r="136" spans="1:11" x14ac:dyDescent="0.25">
      <c r="A136" s="29">
        <v>7</v>
      </c>
      <c r="B136" s="50" t="s">
        <v>57</v>
      </c>
      <c r="C136" s="51"/>
      <c r="D136" s="51"/>
      <c r="E136" s="52"/>
      <c r="F136" s="30">
        <v>5.5</v>
      </c>
      <c r="G136" s="30">
        <v>115000</v>
      </c>
      <c r="H136" s="53">
        <f t="shared" si="10"/>
        <v>632500</v>
      </c>
      <c r="I136" s="54"/>
      <c r="J136" s="55"/>
      <c r="K136" s="43">
        <f t="shared" si="11"/>
        <v>7590000</v>
      </c>
    </row>
    <row r="137" spans="1:11" x14ac:dyDescent="0.25">
      <c r="A137" s="29">
        <v>8</v>
      </c>
      <c r="B137" s="50" t="s">
        <v>38</v>
      </c>
      <c r="C137" s="51"/>
      <c r="D137" s="51"/>
      <c r="E137" s="52"/>
      <c r="F137" s="30">
        <v>1</v>
      </c>
      <c r="G137" s="30">
        <v>100000</v>
      </c>
      <c r="H137" s="53">
        <f t="shared" si="10"/>
        <v>100000</v>
      </c>
      <c r="I137" s="54"/>
      <c r="J137" s="55"/>
      <c r="K137" s="43">
        <f t="shared" si="11"/>
        <v>1200000</v>
      </c>
    </row>
    <row r="138" spans="1:11" x14ac:dyDescent="0.25">
      <c r="A138" s="29">
        <v>9</v>
      </c>
      <c r="B138" s="50" t="s">
        <v>35</v>
      </c>
      <c r="C138" s="51"/>
      <c r="D138" s="51"/>
      <c r="E138" s="52"/>
      <c r="F138" s="30">
        <v>2.5</v>
      </c>
      <c r="G138" s="30">
        <v>100000</v>
      </c>
      <c r="H138" s="53">
        <f t="shared" si="10"/>
        <v>250000</v>
      </c>
      <c r="I138" s="54"/>
      <c r="J138" s="55"/>
      <c r="K138" s="43">
        <f t="shared" si="11"/>
        <v>3000000</v>
      </c>
    </row>
    <row r="139" spans="1:11" x14ac:dyDescent="0.25">
      <c r="A139" s="9"/>
      <c r="B139" s="71" t="s">
        <v>40</v>
      </c>
      <c r="C139" s="72"/>
      <c r="D139" s="72"/>
      <c r="E139" s="73"/>
      <c r="F139" s="32">
        <v>17</v>
      </c>
      <c r="G139" s="33"/>
      <c r="H139" s="71">
        <f>SUM(H130:H138)</f>
        <v>2008500</v>
      </c>
      <c r="I139" s="72"/>
      <c r="J139" s="73"/>
      <c r="K139" s="12">
        <f>SUM(K130:K138)</f>
        <v>24102000</v>
      </c>
    </row>
    <row r="141" spans="1:11" ht="19.149999999999999" customHeight="1" x14ac:dyDescent="0.25">
      <c r="A141" s="89" t="s">
        <v>102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1:11" ht="15.75" thickBot="1" x14ac:dyDescent="0.3">
      <c r="A142" s="64" t="s">
        <v>58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1"/>
    </row>
    <row r="143" spans="1:11" ht="15.75" thickBot="1" x14ac:dyDescent="0.3">
      <c r="A143" s="38" t="s">
        <v>59</v>
      </c>
      <c r="B143" s="38"/>
      <c r="C143" s="38"/>
      <c r="D143" s="38"/>
      <c r="E143" s="38"/>
      <c r="F143" s="38"/>
      <c r="G143" s="38"/>
      <c r="H143" s="38"/>
      <c r="I143" s="34"/>
      <c r="J143" s="34"/>
      <c r="K143" s="1"/>
    </row>
    <row r="144" spans="1:11" x14ac:dyDescent="0.25">
      <c r="A144" s="56" t="s">
        <v>9</v>
      </c>
      <c r="B144" s="58" t="s">
        <v>10</v>
      </c>
      <c r="C144" s="59"/>
      <c r="D144" s="59"/>
      <c r="E144" s="60"/>
      <c r="F144" s="10" t="s">
        <v>11</v>
      </c>
      <c r="G144" s="10" t="s">
        <v>12</v>
      </c>
      <c r="H144" s="58" t="s">
        <v>13</v>
      </c>
      <c r="I144" s="59"/>
      <c r="J144" s="60"/>
      <c r="K144" s="22" t="s">
        <v>60</v>
      </c>
    </row>
    <row r="145" spans="1:11" x14ac:dyDescent="0.25">
      <c r="A145" s="57"/>
      <c r="B145" s="78"/>
      <c r="C145" s="79"/>
      <c r="D145" s="79"/>
      <c r="E145" s="80"/>
      <c r="F145" s="11" t="s">
        <v>14</v>
      </c>
      <c r="G145" s="11" t="s">
        <v>15</v>
      </c>
      <c r="H145" s="61"/>
      <c r="I145" s="62"/>
      <c r="J145" s="63"/>
      <c r="K145" s="44"/>
    </row>
    <row r="146" spans="1:11" x14ac:dyDescent="0.25">
      <c r="A146" s="29">
        <v>1</v>
      </c>
      <c r="B146" s="75" t="s">
        <v>16</v>
      </c>
      <c r="C146" s="51"/>
      <c r="D146" s="51"/>
      <c r="E146" s="52"/>
      <c r="F146" s="30">
        <v>1</v>
      </c>
      <c r="G146" s="30">
        <v>244000</v>
      </c>
      <c r="H146" s="53">
        <f>F146*G146</f>
        <v>244000</v>
      </c>
      <c r="I146" s="54"/>
      <c r="J146" s="55"/>
      <c r="K146" s="30">
        <f>H146*12</f>
        <v>2928000</v>
      </c>
    </row>
    <row r="147" spans="1:11" x14ac:dyDescent="0.25">
      <c r="A147" s="29">
        <v>2</v>
      </c>
      <c r="B147" s="50" t="s">
        <v>45</v>
      </c>
      <c r="C147" s="51"/>
      <c r="D147" s="51"/>
      <c r="E147" s="52"/>
      <c r="F147" s="30">
        <v>1</v>
      </c>
      <c r="G147" s="30">
        <v>175000</v>
      </c>
      <c r="H147" s="53">
        <f t="shared" ref="H147:H152" si="12">F147*G147</f>
        <v>175000</v>
      </c>
      <c r="I147" s="54"/>
      <c r="J147" s="55"/>
      <c r="K147" s="30">
        <f t="shared" ref="K147:K152" si="13">H147*12</f>
        <v>2100000</v>
      </c>
    </row>
    <row r="148" spans="1:11" x14ac:dyDescent="0.25">
      <c r="A148" s="29">
        <v>3</v>
      </c>
      <c r="B148" s="50" t="s">
        <v>61</v>
      </c>
      <c r="C148" s="51"/>
      <c r="D148" s="51"/>
      <c r="E148" s="52"/>
      <c r="F148" s="30">
        <v>0.5</v>
      </c>
      <c r="G148" s="30">
        <v>100000</v>
      </c>
      <c r="H148" s="53">
        <f t="shared" si="12"/>
        <v>50000</v>
      </c>
      <c r="I148" s="54"/>
      <c r="J148" s="55"/>
      <c r="K148" s="30">
        <f t="shared" si="13"/>
        <v>600000</v>
      </c>
    </row>
    <row r="149" spans="1:11" x14ac:dyDescent="0.25">
      <c r="A149" s="29">
        <v>4</v>
      </c>
      <c r="B149" s="50" t="s">
        <v>62</v>
      </c>
      <c r="C149" s="51"/>
      <c r="D149" s="51"/>
      <c r="E149" s="52"/>
      <c r="F149" s="30">
        <v>1</v>
      </c>
      <c r="G149" s="30">
        <v>185000</v>
      </c>
      <c r="H149" s="53">
        <f t="shared" si="12"/>
        <v>185000</v>
      </c>
      <c r="I149" s="54"/>
      <c r="J149" s="55"/>
      <c r="K149" s="30">
        <f t="shared" si="13"/>
        <v>2220000</v>
      </c>
    </row>
    <row r="150" spans="1:11" x14ac:dyDescent="0.25">
      <c r="A150" s="29">
        <v>5</v>
      </c>
      <c r="B150" s="50" t="s">
        <v>63</v>
      </c>
      <c r="C150" s="51"/>
      <c r="D150" s="51"/>
      <c r="E150" s="52"/>
      <c r="F150" s="30">
        <v>1</v>
      </c>
      <c r="G150" s="30">
        <v>145000</v>
      </c>
      <c r="H150" s="53">
        <f t="shared" si="12"/>
        <v>145000</v>
      </c>
      <c r="I150" s="54"/>
      <c r="J150" s="55"/>
      <c r="K150" s="30">
        <f t="shared" si="13"/>
        <v>1740000</v>
      </c>
    </row>
    <row r="151" spans="1:11" x14ac:dyDescent="0.25">
      <c r="A151" s="29">
        <v>6</v>
      </c>
      <c r="B151" s="50" t="s">
        <v>28</v>
      </c>
      <c r="C151" s="51"/>
      <c r="D151" s="51"/>
      <c r="E151" s="52"/>
      <c r="F151" s="30">
        <v>0.5</v>
      </c>
      <c r="G151" s="30">
        <v>100000</v>
      </c>
      <c r="H151" s="53">
        <f t="shared" si="12"/>
        <v>50000</v>
      </c>
      <c r="I151" s="54"/>
      <c r="J151" s="55"/>
      <c r="K151" s="30">
        <f t="shared" si="13"/>
        <v>600000</v>
      </c>
    </row>
    <row r="152" spans="1:11" x14ac:dyDescent="0.25">
      <c r="A152" s="29">
        <v>7</v>
      </c>
      <c r="B152" s="50" t="s">
        <v>37</v>
      </c>
      <c r="C152" s="51"/>
      <c r="D152" s="51"/>
      <c r="E152" s="52"/>
      <c r="F152" s="30">
        <v>2</v>
      </c>
      <c r="G152" s="30">
        <v>100000</v>
      </c>
      <c r="H152" s="53">
        <f t="shared" si="12"/>
        <v>200000</v>
      </c>
      <c r="I152" s="54"/>
      <c r="J152" s="55"/>
      <c r="K152" s="30">
        <f t="shared" si="13"/>
        <v>2400000</v>
      </c>
    </row>
    <row r="153" spans="1:11" x14ac:dyDescent="0.25">
      <c r="A153" s="9"/>
      <c r="B153" s="71" t="s">
        <v>40</v>
      </c>
      <c r="C153" s="72"/>
      <c r="D153" s="72"/>
      <c r="E153" s="73"/>
      <c r="F153" s="32">
        <v>7</v>
      </c>
      <c r="G153" s="33"/>
      <c r="H153" s="71">
        <f>SUM(H146:H152)</f>
        <v>1049000</v>
      </c>
      <c r="I153" s="72"/>
      <c r="J153" s="73"/>
      <c r="K153" s="32">
        <f>SUM(K146:K152)</f>
        <v>12588000</v>
      </c>
    </row>
    <row r="154" spans="1:11" ht="15.75" thickBot="1" x14ac:dyDescent="0.3">
      <c r="A154" s="66" t="s">
        <v>64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1:11" x14ac:dyDescent="0.25">
      <c r="A155" s="56" t="s">
        <v>9</v>
      </c>
      <c r="B155" s="58" t="s">
        <v>10</v>
      </c>
      <c r="C155" s="59"/>
      <c r="D155" s="59"/>
      <c r="E155" s="60"/>
      <c r="F155" s="10" t="s">
        <v>11</v>
      </c>
      <c r="G155" s="10" t="s">
        <v>12</v>
      </c>
      <c r="H155" s="58" t="s">
        <v>13</v>
      </c>
      <c r="I155" s="59"/>
      <c r="J155" s="60"/>
      <c r="K155" s="22" t="s">
        <v>60</v>
      </c>
    </row>
    <row r="156" spans="1:11" x14ac:dyDescent="0.25">
      <c r="A156" s="57"/>
      <c r="B156" s="78"/>
      <c r="C156" s="79"/>
      <c r="D156" s="79"/>
      <c r="E156" s="80"/>
      <c r="F156" s="11" t="s">
        <v>14</v>
      </c>
      <c r="G156" s="11" t="s">
        <v>15</v>
      </c>
      <c r="H156" s="61"/>
      <c r="I156" s="62"/>
      <c r="J156" s="63"/>
      <c r="K156" s="44"/>
    </row>
    <row r="157" spans="1:11" x14ac:dyDescent="0.25">
      <c r="A157" s="29">
        <v>1</v>
      </c>
      <c r="B157" s="50" t="s">
        <v>65</v>
      </c>
      <c r="C157" s="51"/>
      <c r="D157" s="51"/>
      <c r="E157" s="52"/>
      <c r="F157" s="30">
        <v>1</v>
      </c>
      <c r="G157" s="30">
        <v>110000</v>
      </c>
      <c r="H157" s="53">
        <f>F157*G157</f>
        <v>110000</v>
      </c>
      <c r="I157" s="54"/>
      <c r="J157" s="55"/>
      <c r="K157" s="30">
        <f>H157*12</f>
        <v>1320000</v>
      </c>
    </row>
    <row r="158" spans="1:11" x14ac:dyDescent="0.25">
      <c r="A158" s="29">
        <v>2</v>
      </c>
      <c r="B158" s="50" t="s">
        <v>66</v>
      </c>
      <c r="C158" s="51"/>
      <c r="D158" s="51"/>
      <c r="E158" s="52"/>
      <c r="F158" s="30">
        <v>0.5</v>
      </c>
      <c r="G158" s="30">
        <v>140000</v>
      </c>
      <c r="H158" s="53">
        <f>F158*G158</f>
        <v>70000</v>
      </c>
      <c r="I158" s="54"/>
      <c r="J158" s="55"/>
      <c r="K158" s="30">
        <f>H158*12</f>
        <v>840000</v>
      </c>
    </row>
    <row r="159" spans="1:11" x14ac:dyDescent="0.25">
      <c r="A159" s="9"/>
      <c r="B159" s="71" t="s">
        <v>40</v>
      </c>
      <c r="C159" s="72"/>
      <c r="D159" s="72"/>
      <c r="E159" s="73"/>
      <c r="F159" s="33">
        <v>1.5</v>
      </c>
      <c r="G159" s="33"/>
      <c r="H159" s="71">
        <f>SUM(H157:H158)</f>
        <v>180000</v>
      </c>
      <c r="I159" s="72"/>
      <c r="J159" s="73"/>
      <c r="K159" s="32">
        <f>SUM(K157:K158)</f>
        <v>2160000</v>
      </c>
    </row>
    <row r="160" spans="1:11" ht="15.75" thickBot="1" x14ac:dyDescent="0.3">
      <c r="A160" s="66" t="s">
        <v>67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1:11" x14ac:dyDescent="0.25">
      <c r="A161" s="56" t="s">
        <v>9</v>
      </c>
      <c r="B161" s="58" t="s">
        <v>10</v>
      </c>
      <c r="C161" s="59"/>
      <c r="D161" s="59"/>
      <c r="E161" s="60"/>
      <c r="F161" s="10" t="s">
        <v>11</v>
      </c>
      <c r="G161" s="10" t="s">
        <v>12</v>
      </c>
      <c r="H161" s="58" t="s">
        <v>13</v>
      </c>
      <c r="I161" s="59"/>
      <c r="J161" s="60"/>
      <c r="K161" s="22" t="s">
        <v>60</v>
      </c>
    </row>
    <row r="162" spans="1:11" x14ac:dyDescent="0.25">
      <c r="A162" s="57"/>
      <c r="B162" s="78"/>
      <c r="C162" s="79"/>
      <c r="D162" s="79"/>
      <c r="E162" s="80"/>
      <c r="F162" s="11" t="s">
        <v>14</v>
      </c>
      <c r="G162" s="11" t="s">
        <v>15</v>
      </c>
      <c r="H162" s="61"/>
      <c r="I162" s="62"/>
      <c r="J162" s="63"/>
      <c r="K162" s="35"/>
    </row>
    <row r="163" spans="1:11" x14ac:dyDescent="0.25">
      <c r="A163" s="29">
        <v>1</v>
      </c>
      <c r="B163" s="50" t="s">
        <v>68</v>
      </c>
      <c r="C163" s="51"/>
      <c r="D163" s="51"/>
      <c r="E163" s="52"/>
      <c r="F163" s="30">
        <v>1</v>
      </c>
      <c r="G163" s="30">
        <v>155000</v>
      </c>
      <c r="H163" s="53">
        <f t="shared" ref="H163:H170" si="14">F163*G163</f>
        <v>155000</v>
      </c>
      <c r="I163" s="54"/>
      <c r="J163" s="55"/>
      <c r="K163" s="30">
        <f>H163*12</f>
        <v>1860000</v>
      </c>
    </row>
    <row r="164" spans="1:11" x14ac:dyDescent="0.25">
      <c r="A164" s="29">
        <v>2</v>
      </c>
      <c r="B164" s="50" t="s">
        <v>69</v>
      </c>
      <c r="C164" s="51"/>
      <c r="D164" s="51"/>
      <c r="E164" s="52"/>
      <c r="F164" s="30">
        <v>2</v>
      </c>
      <c r="G164" s="30">
        <v>110000</v>
      </c>
      <c r="H164" s="53">
        <f t="shared" si="14"/>
        <v>220000</v>
      </c>
      <c r="I164" s="54"/>
      <c r="J164" s="55"/>
      <c r="K164" s="30">
        <f t="shared" ref="K164:K170" si="15">H164*12</f>
        <v>2640000</v>
      </c>
    </row>
    <row r="165" spans="1:11" x14ac:dyDescent="0.25">
      <c r="A165" s="29">
        <v>3</v>
      </c>
      <c r="B165" s="50" t="s">
        <v>70</v>
      </c>
      <c r="C165" s="51"/>
      <c r="D165" s="51"/>
      <c r="E165" s="52"/>
      <c r="F165" s="30">
        <v>1</v>
      </c>
      <c r="G165" s="30">
        <v>100000</v>
      </c>
      <c r="H165" s="53">
        <f t="shared" si="14"/>
        <v>100000</v>
      </c>
      <c r="I165" s="54"/>
      <c r="J165" s="55"/>
      <c r="K165" s="30">
        <f t="shared" si="15"/>
        <v>1200000</v>
      </c>
    </row>
    <row r="166" spans="1:11" x14ac:dyDescent="0.25">
      <c r="A166" s="29">
        <v>4</v>
      </c>
      <c r="B166" s="50" t="s">
        <v>71</v>
      </c>
      <c r="C166" s="51"/>
      <c r="D166" s="51"/>
      <c r="E166" s="52"/>
      <c r="F166" s="30">
        <v>1</v>
      </c>
      <c r="G166" s="30">
        <v>150000</v>
      </c>
      <c r="H166" s="53">
        <f t="shared" si="14"/>
        <v>150000</v>
      </c>
      <c r="I166" s="54"/>
      <c r="J166" s="55"/>
      <c r="K166" s="30">
        <f t="shared" si="15"/>
        <v>1800000</v>
      </c>
    </row>
    <row r="167" spans="1:11" x14ac:dyDescent="0.25">
      <c r="A167" s="29">
        <v>5</v>
      </c>
      <c r="B167" s="50" t="s">
        <v>35</v>
      </c>
      <c r="C167" s="51"/>
      <c r="D167" s="51"/>
      <c r="E167" s="52"/>
      <c r="F167" s="30">
        <v>1</v>
      </c>
      <c r="G167" s="30">
        <v>113500</v>
      </c>
      <c r="H167" s="53">
        <f t="shared" si="14"/>
        <v>113500</v>
      </c>
      <c r="I167" s="54"/>
      <c r="J167" s="55"/>
      <c r="K167" s="30">
        <f t="shared" si="15"/>
        <v>1362000</v>
      </c>
    </row>
    <row r="168" spans="1:11" x14ac:dyDescent="0.25">
      <c r="A168" s="29">
        <v>6</v>
      </c>
      <c r="B168" s="50" t="s">
        <v>35</v>
      </c>
      <c r="C168" s="51"/>
      <c r="D168" s="51"/>
      <c r="E168" s="52"/>
      <c r="F168" s="30">
        <v>14</v>
      </c>
      <c r="G168" s="30">
        <v>100000</v>
      </c>
      <c r="H168" s="53">
        <f t="shared" si="14"/>
        <v>1400000</v>
      </c>
      <c r="I168" s="54"/>
      <c r="J168" s="55"/>
      <c r="K168" s="30">
        <f t="shared" si="15"/>
        <v>16800000</v>
      </c>
    </row>
    <row r="169" spans="1:11" x14ac:dyDescent="0.25">
      <c r="A169" s="29">
        <v>7</v>
      </c>
      <c r="B169" s="50" t="s">
        <v>66</v>
      </c>
      <c r="C169" s="51"/>
      <c r="D169" s="51"/>
      <c r="E169" s="52"/>
      <c r="F169" s="30">
        <v>3</v>
      </c>
      <c r="G169" s="30">
        <v>140000</v>
      </c>
      <c r="H169" s="53">
        <f t="shared" si="14"/>
        <v>420000</v>
      </c>
      <c r="I169" s="54"/>
      <c r="J169" s="55"/>
      <c r="K169" s="30">
        <f t="shared" si="15"/>
        <v>5040000</v>
      </c>
    </row>
    <row r="170" spans="1:11" x14ac:dyDescent="0.25">
      <c r="A170" s="29">
        <v>8</v>
      </c>
      <c r="B170" s="50" t="s">
        <v>72</v>
      </c>
      <c r="C170" s="51"/>
      <c r="D170" s="51"/>
      <c r="E170" s="52"/>
      <c r="F170" s="30">
        <v>3</v>
      </c>
      <c r="G170" s="30">
        <v>140000</v>
      </c>
      <c r="H170" s="53">
        <f t="shared" si="14"/>
        <v>420000</v>
      </c>
      <c r="I170" s="54"/>
      <c r="J170" s="55"/>
      <c r="K170" s="30">
        <f t="shared" si="15"/>
        <v>5040000</v>
      </c>
    </row>
    <row r="171" spans="1:11" x14ac:dyDescent="0.25">
      <c r="A171" s="9"/>
      <c r="B171" s="71" t="s">
        <v>40</v>
      </c>
      <c r="C171" s="72"/>
      <c r="D171" s="72"/>
      <c r="E171" s="73"/>
      <c r="F171" s="33">
        <v>26</v>
      </c>
      <c r="G171" s="33"/>
      <c r="H171" s="71">
        <f>SUM(H163:H170)</f>
        <v>2978500</v>
      </c>
      <c r="I171" s="72"/>
      <c r="J171" s="73"/>
      <c r="K171" s="32">
        <v>35742000</v>
      </c>
    </row>
    <row r="172" spans="1:11" ht="15.75" thickBot="1" x14ac:dyDescent="0.3">
      <c r="A172" s="66" t="s">
        <v>73</v>
      </c>
      <c r="B172" s="66"/>
      <c r="C172" s="66"/>
      <c r="D172" s="66"/>
      <c r="E172" s="66"/>
      <c r="F172" s="66"/>
      <c r="G172" s="66"/>
      <c r="H172" s="66"/>
      <c r="I172" s="66"/>
      <c r="J172" s="24"/>
      <c r="K172" s="1"/>
    </row>
    <row r="173" spans="1:11" x14ac:dyDescent="0.25">
      <c r="A173" s="56" t="s">
        <v>9</v>
      </c>
      <c r="B173" s="58" t="s">
        <v>10</v>
      </c>
      <c r="C173" s="59"/>
      <c r="D173" s="59"/>
      <c r="E173" s="60"/>
      <c r="F173" s="10" t="s">
        <v>11</v>
      </c>
      <c r="G173" s="10" t="s">
        <v>12</v>
      </c>
      <c r="H173" s="58" t="s">
        <v>13</v>
      </c>
      <c r="I173" s="59"/>
      <c r="J173" s="60"/>
      <c r="K173" s="22" t="s">
        <v>60</v>
      </c>
    </row>
    <row r="174" spans="1:11" x14ac:dyDescent="0.25">
      <c r="A174" s="57"/>
      <c r="B174" s="78"/>
      <c r="C174" s="79"/>
      <c r="D174" s="79"/>
      <c r="E174" s="80"/>
      <c r="F174" s="11" t="s">
        <v>14</v>
      </c>
      <c r="G174" s="11" t="s">
        <v>15</v>
      </c>
      <c r="H174" s="61"/>
      <c r="I174" s="62"/>
      <c r="J174" s="63"/>
      <c r="K174" s="35"/>
    </row>
    <row r="175" spans="1:11" x14ac:dyDescent="0.25">
      <c r="A175" s="29">
        <v>1</v>
      </c>
      <c r="B175" s="50" t="s">
        <v>69</v>
      </c>
      <c r="C175" s="51"/>
      <c r="D175" s="51"/>
      <c r="E175" s="52"/>
      <c r="F175" s="30">
        <v>2</v>
      </c>
      <c r="G175" s="30">
        <v>140000</v>
      </c>
      <c r="H175" s="53">
        <f>F175*G175</f>
        <v>280000</v>
      </c>
      <c r="I175" s="54"/>
      <c r="J175" s="55"/>
      <c r="K175" s="30">
        <f>H175*12</f>
        <v>3360000</v>
      </c>
    </row>
    <row r="176" spans="1:11" x14ac:dyDescent="0.25">
      <c r="A176" s="29">
        <v>2</v>
      </c>
      <c r="B176" s="50" t="s">
        <v>66</v>
      </c>
      <c r="C176" s="51"/>
      <c r="D176" s="51"/>
      <c r="E176" s="52"/>
      <c r="F176" s="30">
        <v>2</v>
      </c>
      <c r="G176" s="30">
        <v>175000</v>
      </c>
      <c r="H176" s="53">
        <f>F176*G176</f>
        <v>350000</v>
      </c>
      <c r="I176" s="54"/>
      <c r="J176" s="55"/>
      <c r="K176" s="30">
        <f>H176*12</f>
        <v>4200000</v>
      </c>
    </row>
    <row r="177" spans="1:11" x14ac:dyDescent="0.25">
      <c r="A177" s="29">
        <v>3</v>
      </c>
      <c r="B177" s="50" t="s">
        <v>74</v>
      </c>
      <c r="C177" s="51"/>
      <c r="D177" s="51"/>
      <c r="E177" s="52"/>
      <c r="F177" s="30">
        <v>0.75</v>
      </c>
      <c r="G177" s="30">
        <v>140000</v>
      </c>
      <c r="H177" s="53">
        <f>F177*G177</f>
        <v>105000</v>
      </c>
      <c r="I177" s="54"/>
      <c r="J177" s="55"/>
      <c r="K177" s="30">
        <f>H177*12</f>
        <v>1260000</v>
      </c>
    </row>
    <row r="178" spans="1:11" x14ac:dyDescent="0.25">
      <c r="A178" s="9"/>
      <c r="B178" s="71" t="s">
        <v>40</v>
      </c>
      <c r="C178" s="72"/>
      <c r="D178" s="72"/>
      <c r="E178" s="73"/>
      <c r="F178" s="33">
        <v>4.75</v>
      </c>
      <c r="G178" s="33"/>
      <c r="H178" s="71">
        <f>SUM(H175:H177)</f>
        <v>735000</v>
      </c>
      <c r="I178" s="72"/>
      <c r="J178" s="73"/>
      <c r="K178" s="32">
        <v>8820000</v>
      </c>
    </row>
    <row r="179" spans="1:11" ht="15.75" thickBot="1" x14ac:dyDescent="0.3">
      <c r="A179" s="36" t="s">
        <v>75</v>
      </c>
      <c r="B179" s="36"/>
      <c r="C179" s="36"/>
      <c r="D179" s="36"/>
      <c r="E179" s="36"/>
      <c r="F179" s="36"/>
      <c r="G179" s="36"/>
      <c r="H179" s="24"/>
      <c r="I179" s="24"/>
      <c r="J179" s="24"/>
      <c r="K179" s="1"/>
    </row>
    <row r="180" spans="1:11" x14ac:dyDescent="0.25">
      <c r="A180" s="56" t="s">
        <v>9</v>
      </c>
      <c r="B180" s="58" t="s">
        <v>10</v>
      </c>
      <c r="C180" s="59"/>
      <c r="D180" s="59"/>
      <c r="E180" s="60"/>
      <c r="F180" s="10" t="s">
        <v>11</v>
      </c>
      <c r="G180" s="10" t="s">
        <v>12</v>
      </c>
      <c r="H180" s="58" t="s">
        <v>13</v>
      </c>
      <c r="I180" s="59"/>
      <c r="J180" s="60"/>
      <c r="K180" s="86" t="s">
        <v>76</v>
      </c>
    </row>
    <row r="181" spans="1:11" ht="37.9" customHeight="1" x14ac:dyDescent="0.25">
      <c r="A181" s="57"/>
      <c r="B181" s="78"/>
      <c r="C181" s="79"/>
      <c r="D181" s="79"/>
      <c r="E181" s="80"/>
      <c r="F181" s="11" t="s">
        <v>14</v>
      </c>
      <c r="G181" s="11" t="s">
        <v>15</v>
      </c>
      <c r="H181" s="61"/>
      <c r="I181" s="62"/>
      <c r="J181" s="63"/>
      <c r="K181" s="120"/>
    </row>
    <row r="182" spans="1:11" x14ac:dyDescent="0.25">
      <c r="A182" s="29">
        <v>1</v>
      </c>
      <c r="B182" s="50" t="s">
        <v>69</v>
      </c>
      <c r="C182" s="51"/>
      <c r="D182" s="51"/>
      <c r="E182" s="52"/>
      <c r="F182" s="30">
        <v>3</v>
      </c>
      <c r="G182" s="30">
        <v>110000</v>
      </c>
      <c r="H182" s="53">
        <f>F182*G182</f>
        <v>330000</v>
      </c>
      <c r="I182" s="54"/>
      <c r="J182" s="55"/>
      <c r="K182" s="30">
        <f>H182*7</f>
        <v>2310000</v>
      </c>
    </row>
    <row r="183" spans="1:11" x14ac:dyDescent="0.25">
      <c r="A183" s="29">
        <v>2</v>
      </c>
      <c r="B183" s="50" t="s">
        <v>35</v>
      </c>
      <c r="C183" s="51"/>
      <c r="D183" s="51"/>
      <c r="E183" s="52"/>
      <c r="F183" s="30">
        <v>2</v>
      </c>
      <c r="G183" s="30">
        <v>100000</v>
      </c>
      <c r="H183" s="53">
        <f>F183*G183</f>
        <v>200000</v>
      </c>
      <c r="I183" s="54"/>
      <c r="J183" s="55"/>
      <c r="K183" s="30">
        <f>H183*7</f>
        <v>1400000</v>
      </c>
    </row>
    <row r="184" spans="1:11" x14ac:dyDescent="0.25">
      <c r="A184" s="9"/>
      <c r="B184" s="71" t="s">
        <v>40</v>
      </c>
      <c r="C184" s="72"/>
      <c r="D184" s="72"/>
      <c r="E184" s="73"/>
      <c r="F184" s="33">
        <v>5</v>
      </c>
      <c r="G184" s="33"/>
      <c r="H184" s="71">
        <f>SUM(H182:H183)</f>
        <v>530000</v>
      </c>
      <c r="I184" s="72"/>
      <c r="J184" s="73"/>
      <c r="K184" s="32">
        <v>3710000</v>
      </c>
    </row>
    <row r="185" spans="1:11" ht="15.75" thickBot="1" x14ac:dyDescent="0.3">
      <c r="A185" s="36" t="s">
        <v>77</v>
      </c>
      <c r="B185" s="36"/>
      <c r="C185" s="36"/>
      <c r="D185" s="36"/>
      <c r="E185" s="36"/>
      <c r="F185" s="23"/>
      <c r="G185" s="23"/>
      <c r="H185" s="23"/>
      <c r="I185" s="23"/>
      <c r="J185" s="23"/>
      <c r="K185" s="1"/>
    </row>
    <row r="186" spans="1:11" x14ac:dyDescent="0.25">
      <c r="A186" s="56" t="s">
        <v>9</v>
      </c>
      <c r="B186" s="58" t="s">
        <v>10</v>
      </c>
      <c r="C186" s="59"/>
      <c r="D186" s="59"/>
      <c r="E186" s="60"/>
      <c r="F186" s="10" t="s">
        <v>11</v>
      </c>
      <c r="G186" s="10" t="s">
        <v>12</v>
      </c>
      <c r="H186" s="58" t="s">
        <v>13</v>
      </c>
      <c r="I186" s="59"/>
      <c r="J186" s="60"/>
      <c r="K186" s="86" t="s">
        <v>78</v>
      </c>
    </row>
    <row r="187" spans="1:11" ht="41.45" customHeight="1" x14ac:dyDescent="0.25">
      <c r="A187" s="57"/>
      <c r="B187" s="78"/>
      <c r="C187" s="79"/>
      <c r="D187" s="79"/>
      <c r="E187" s="80"/>
      <c r="F187" s="11" t="s">
        <v>14</v>
      </c>
      <c r="G187" s="11" t="s">
        <v>15</v>
      </c>
      <c r="H187" s="61"/>
      <c r="I187" s="62"/>
      <c r="J187" s="63"/>
      <c r="K187" s="120"/>
    </row>
    <row r="188" spans="1:11" x14ac:dyDescent="0.25">
      <c r="A188" s="29">
        <v>1</v>
      </c>
      <c r="B188" s="50" t="s">
        <v>74</v>
      </c>
      <c r="C188" s="51"/>
      <c r="D188" s="51"/>
      <c r="E188" s="52"/>
      <c r="F188" s="30">
        <v>1</v>
      </c>
      <c r="G188" s="30">
        <v>140000</v>
      </c>
      <c r="H188" s="53">
        <f>F188*G188</f>
        <v>140000</v>
      </c>
      <c r="I188" s="54"/>
      <c r="J188" s="55"/>
      <c r="K188" s="30">
        <f>H188*5</f>
        <v>700000</v>
      </c>
    </row>
    <row r="189" spans="1:11" x14ac:dyDescent="0.25">
      <c r="A189" s="29">
        <v>2</v>
      </c>
      <c r="B189" s="50" t="s">
        <v>79</v>
      </c>
      <c r="C189" s="51"/>
      <c r="D189" s="51"/>
      <c r="E189" s="52"/>
      <c r="F189" s="30">
        <v>1</v>
      </c>
      <c r="G189" s="30">
        <v>200000</v>
      </c>
      <c r="H189" s="53">
        <f>F189*G189</f>
        <v>200000</v>
      </c>
      <c r="I189" s="54"/>
      <c r="J189" s="55"/>
      <c r="K189" s="30">
        <f>H189*5</f>
        <v>1000000</v>
      </c>
    </row>
    <row r="190" spans="1:11" x14ac:dyDescent="0.25">
      <c r="A190" s="9"/>
      <c r="B190" s="71" t="s">
        <v>40</v>
      </c>
      <c r="C190" s="72"/>
      <c r="D190" s="72"/>
      <c r="E190" s="73"/>
      <c r="F190" s="32">
        <v>2</v>
      </c>
      <c r="G190" s="33"/>
      <c r="H190" s="71">
        <f>SUM(H188:H189)</f>
        <v>340000</v>
      </c>
      <c r="I190" s="72"/>
      <c r="J190" s="73"/>
      <c r="K190" s="32">
        <v>1700000</v>
      </c>
    </row>
    <row r="191" spans="1:11" ht="15.75" thickBot="1" x14ac:dyDescent="0.3">
      <c r="A191" s="67" t="s">
        <v>80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</row>
    <row r="192" spans="1:11" x14ac:dyDescent="0.25">
      <c r="A192" s="56" t="s">
        <v>9</v>
      </c>
      <c r="B192" s="58" t="s">
        <v>10</v>
      </c>
      <c r="C192" s="59"/>
      <c r="D192" s="59"/>
      <c r="E192" s="60"/>
      <c r="F192" s="10" t="s">
        <v>11</v>
      </c>
      <c r="G192" s="10" t="s">
        <v>12</v>
      </c>
      <c r="H192" s="58" t="s">
        <v>13</v>
      </c>
      <c r="I192" s="59"/>
      <c r="J192" s="60"/>
      <c r="K192" s="86" t="s">
        <v>60</v>
      </c>
    </row>
    <row r="193" spans="1:11" x14ac:dyDescent="0.25">
      <c r="A193" s="57"/>
      <c r="B193" s="78"/>
      <c r="C193" s="79"/>
      <c r="D193" s="79"/>
      <c r="E193" s="80"/>
      <c r="F193" s="11" t="s">
        <v>14</v>
      </c>
      <c r="G193" s="11" t="s">
        <v>15</v>
      </c>
      <c r="H193" s="61"/>
      <c r="I193" s="62"/>
      <c r="J193" s="63"/>
      <c r="K193" s="87"/>
    </row>
    <row r="194" spans="1:11" x14ac:dyDescent="0.25">
      <c r="A194" s="29">
        <v>1</v>
      </c>
      <c r="B194" s="50" t="s">
        <v>27</v>
      </c>
      <c r="C194" s="51"/>
      <c r="D194" s="51"/>
      <c r="E194" s="52"/>
      <c r="F194" s="30">
        <v>1</v>
      </c>
      <c r="G194" s="30">
        <v>100000</v>
      </c>
      <c r="H194" s="53">
        <f>F194*G194</f>
        <v>100000</v>
      </c>
      <c r="I194" s="54"/>
      <c r="J194" s="55"/>
      <c r="K194" s="30">
        <f>H194*12</f>
        <v>1200000</v>
      </c>
    </row>
    <row r="195" spans="1:11" x14ac:dyDescent="0.25">
      <c r="A195" s="13"/>
      <c r="B195" s="53"/>
      <c r="C195" s="54"/>
      <c r="D195" s="54"/>
      <c r="E195" s="55"/>
      <c r="F195" s="30"/>
      <c r="G195" s="30"/>
      <c r="H195" s="53"/>
      <c r="I195" s="54"/>
      <c r="J195" s="55"/>
      <c r="K195" s="1"/>
    </row>
    <row r="196" spans="1:11" x14ac:dyDescent="0.25">
      <c r="A196" s="9"/>
      <c r="B196" s="71" t="s">
        <v>40</v>
      </c>
      <c r="C196" s="72"/>
      <c r="D196" s="72"/>
      <c r="E196" s="73"/>
      <c r="F196" s="33">
        <v>1</v>
      </c>
      <c r="G196" s="33"/>
      <c r="H196" s="71">
        <v>100000</v>
      </c>
      <c r="I196" s="72"/>
      <c r="J196" s="73"/>
      <c r="K196" s="32">
        <v>1200000</v>
      </c>
    </row>
    <row r="197" spans="1:11" ht="15.75" thickBot="1" x14ac:dyDescent="0.3">
      <c r="A197" s="67" t="s">
        <v>81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</row>
    <row r="198" spans="1:11" x14ac:dyDescent="0.25">
      <c r="A198" s="56" t="s">
        <v>9</v>
      </c>
      <c r="B198" s="58" t="s">
        <v>10</v>
      </c>
      <c r="C198" s="59"/>
      <c r="D198" s="59"/>
      <c r="E198" s="60"/>
      <c r="F198" s="10" t="s">
        <v>11</v>
      </c>
      <c r="G198" s="10" t="s">
        <v>12</v>
      </c>
      <c r="H198" s="58" t="s">
        <v>13</v>
      </c>
      <c r="I198" s="59"/>
      <c r="J198" s="60"/>
      <c r="K198" s="86" t="s">
        <v>60</v>
      </c>
    </row>
    <row r="199" spans="1:11" x14ac:dyDescent="0.25">
      <c r="A199" s="57"/>
      <c r="B199" s="78"/>
      <c r="C199" s="79"/>
      <c r="D199" s="79"/>
      <c r="E199" s="80"/>
      <c r="F199" s="11" t="s">
        <v>14</v>
      </c>
      <c r="G199" s="11" t="s">
        <v>15</v>
      </c>
      <c r="H199" s="61"/>
      <c r="I199" s="62"/>
      <c r="J199" s="63"/>
      <c r="K199" s="119"/>
    </row>
    <row r="200" spans="1:11" x14ac:dyDescent="0.25">
      <c r="A200" s="13">
        <v>1</v>
      </c>
      <c r="B200" s="53"/>
      <c r="C200" s="54"/>
      <c r="D200" s="54"/>
      <c r="E200" s="55"/>
      <c r="F200" s="13"/>
      <c r="G200" s="13"/>
      <c r="H200" s="82"/>
      <c r="I200" s="83"/>
      <c r="J200" s="84"/>
      <c r="K200" s="13">
        <v>0</v>
      </c>
    </row>
    <row r="201" spans="1:11" x14ac:dyDescent="0.25">
      <c r="A201" s="9"/>
      <c r="B201" s="71" t="s">
        <v>40</v>
      </c>
      <c r="C201" s="72"/>
      <c r="D201" s="72"/>
      <c r="E201" s="73"/>
      <c r="F201" s="9">
        <v>0</v>
      </c>
      <c r="G201" s="9"/>
      <c r="H201" s="81">
        <v>0</v>
      </c>
      <c r="I201" s="69"/>
      <c r="J201" s="70"/>
      <c r="K201" s="12">
        <v>0</v>
      </c>
    </row>
    <row r="202" spans="1:11" ht="15.75" thickBot="1" x14ac:dyDescent="0.3">
      <c r="A202" s="67" t="s">
        <v>82</v>
      </c>
      <c r="B202" s="67"/>
      <c r="C202" s="67"/>
      <c r="D202" s="67"/>
      <c r="E202" s="67"/>
      <c r="F202" s="67"/>
      <c r="G202" s="67"/>
      <c r="H202" s="21"/>
      <c r="I202" s="21"/>
      <c r="J202" s="21"/>
      <c r="K202" s="1"/>
    </row>
    <row r="203" spans="1:11" x14ac:dyDescent="0.25">
      <c r="A203" s="56" t="s">
        <v>9</v>
      </c>
      <c r="B203" s="58" t="s">
        <v>10</v>
      </c>
      <c r="C203" s="59"/>
      <c r="D203" s="59"/>
      <c r="E203" s="60"/>
      <c r="F203" s="10" t="s">
        <v>11</v>
      </c>
      <c r="G203" s="10" t="s">
        <v>12</v>
      </c>
      <c r="H203" s="58" t="s">
        <v>13</v>
      </c>
      <c r="I203" s="59"/>
      <c r="J203" s="60"/>
      <c r="K203" s="86" t="s">
        <v>60</v>
      </c>
    </row>
    <row r="204" spans="1:11" x14ac:dyDescent="0.25">
      <c r="A204" s="57"/>
      <c r="B204" s="78"/>
      <c r="C204" s="79"/>
      <c r="D204" s="79"/>
      <c r="E204" s="80"/>
      <c r="F204" s="11" t="s">
        <v>14</v>
      </c>
      <c r="G204" s="11" t="s">
        <v>15</v>
      </c>
      <c r="H204" s="61"/>
      <c r="I204" s="62"/>
      <c r="J204" s="63"/>
      <c r="K204" s="119"/>
    </row>
    <row r="205" spans="1:11" x14ac:dyDescent="0.25">
      <c r="A205" s="29">
        <v>1</v>
      </c>
      <c r="B205" s="50" t="s">
        <v>83</v>
      </c>
      <c r="C205" s="51"/>
      <c r="D205" s="51"/>
      <c r="E205" s="52"/>
      <c r="F205" s="30">
        <v>1</v>
      </c>
      <c r="G205" s="30">
        <v>100000</v>
      </c>
      <c r="H205" s="53">
        <f>F205*G205</f>
        <v>100000</v>
      </c>
      <c r="I205" s="54"/>
      <c r="J205" s="55"/>
      <c r="K205" s="30">
        <f>H205*12</f>
        <v>1200000</v>
      </c>
    </row>
    <row r="206" spans="1:11" x14ac:dyDescent="0.25">
      <c r="A206" s="29">
        <v>2</v>
      </c>
      <c r="B206" s="50" t="s">
        <v>84</v>
      </c>
      <c r="C206" s="51"/>
      <c r="D206" s="51"/>
      <c r="E206" s="52"/>
      <c r="F206" s="30">
        <v>1</v>
      </c>
      <c r="G206" s="30">
        <v>100000</v>
      </c>
      <c r="H206" s="53">
        <f>F206*G206</f>
        <v>100000</v>
      </c>
      <c r="I206" s="54"/>
      <c r="J206" s="55"/>
      <c r="K206" s="30">
        <f>H206*12</f>
        <v>1200000</v>
      </c>
    </row>
    <row r="207" spans="1:11" x14ac:dyDescent="0.25">
      <c r="A207" s="9"/>
      <c r="B207" s="71" t="s">
        <v>40</v>
      </c>
      <c r="C207" s="72"/>
      <c r="D207" s="72"/>
      <c r="E207" s="73"/>
      <c r="F207" s="33">
        <v>2</v>
      </c>
      <c r="G207" s="33"/>
      <c r="H207" s="71">
        <v>200000</v>
      </c>
      <c r="I207" s="72"/>
      <c r="J207" s="73"/>
      <c r="K207" s="32">
        <v>2400000</v>
      </c>
    </row>
    <row r="208" spans="1:11" ht="15.75" thickBot="1" x14ac:dyDescent="0.3">
      <c r="A208" s="67" t="s">
        <v>85</v>
      </c>
      <c r="B208" s="67"/>
      <c r="C208" s="67"/>
      <c r="D208" s="67"/>
      <c r="E208" s="67"/>
      <c r="F208" s="67"/>
      <c r="G208" s="67"/>
      <c r="H208" s="67"/>
      <c r="I208" s="21"/>
      <c r="J208" s="21"/>
      <c r="K208" s="1"/>
    </row>
    <row r="209" spans="1:11" x14ac:dyDescent="0.25">
      <c r="A209" s="56" t="s">
        <v>9</v>
      </c>
      <c r="B209" s="58" t="s">
        <v>10</v>
      </c>
      <c r="C209" s="59"/>
      <c r="D209" s="59"/>
      <c r="E209" s="60"/>
      <c r="F209" s="10" t="s">
        <v>11</v>
      </c>
      <c r="G209" s="10" t="s">
        <v>12</v>
      </c>
      <c r="H209" s="58" t="s">
        <v>13</v>
      </c>
      <c r="I209" s="59"/>
      <c r="J209" s="60"/>
      <c r="K209" s="86" t="s">
        <v>60</v>
      </c>
    </row>
    <row r="210" spans="1:11" x14ac:dyDescent="0.25">
      <c r="A210" s="57"/>
      <c r="B210" s="78"/>
      <c r="C210" s="79"/>
      <c r="D210" s="79"/>
      <c r="E210" s="80"/>
      <c r="F210" s="11" t="s">
        <v>14</v>
      </c>
      <c r="G210" s="11" t="s">
        <v>15</v>
      </c>
      <c r="H210" s="61"/>
      <c r="I210" s="62"/>
      <c r="J210" s="63"/>
      <c r="K210" s="119"/>
    </row>
    <row r="211" spans="1:11" x14ac:dyDescent="0.25">
      <c r="A211" s="29">
        <v>1</v>
      </c>
      <c r="B211" s="50" t="s">
        <v>86</v>
      </c>
      <c r="C211" s="51"/>
      <c r="D211" s="51"/>
      <c r="E211" s="52"/>
      <c r="F211" s="30">
        <v>2</v>
      </c>
      <c r="G211" s="30">
        <v>100000</v>
      </c>
      <c r="H211" s="53">
        <f>F211*G211</f>
        <v>200000</v>
      </c>
      <c r="I211" s="54"/>
      <c r="J211" s="55"/>
      <c r="K211" s="30">
        <f>H211*12</f>
        <v>2400000</v>
      </c>
    </row>
    <row r="212" spans="1:11" x14ac:dyDescent="0.25">
      <c r="A212" s="29">
        <v>2</v>
      </c>
      <c r="B212" s="50" t="s">
        <v>87</v>
      </c>
      <c r="C212" s="51"/>
      <c r="D212" s="51"/>
      <c r="E212" s="52"/>
      <c r="F212" s="30">
        <v>0.5</v>
      </c>
      <c r="G212" s="30">
        <v>100000</v>
      </c>
      <c r="H212" s="53">
        <f>F212*G212</f>
        <v>50000</v>
      </c>
      <c r="I212" s="54"/>
      <c r="J212" s="55"/>
      <c r="K212" s="30">
        <f>H212*12</f>
        <v>600000</v>
      </c>
    </row>
    <row r="213" spans="1:11" x14ac:dyDescent="0.25">
      <c r="A213" s="9"/>
      <c r="B213" s="71" t="s">
        <v>40</v>
      </c>
      <c r="C213" s="72"/>
      <c r="D213" s="72"/>
      <c r="E213" s="73"/>
      <c r="F213" s="33">
        <v>2.5</v>
      </c>
      <c r="G213" s="33"/>
      <c r="H213" s="71">
        <f>SUM(H211:H212)</f>
        <v>250000</v>
      </c>
      <c r="I213" s="72"/>
      <c r="J213" s="73"/>
      <c r="K213" s="32">
        <f>SUM(K211:K212)</f>
        <v>3000000</v>
      </c>
    </row>
    <row r="214" spans="1:11" x14ac:dyDescent="0.25">
      <c r="A214" s="9"/>
      <c r="B214" s="68" t="s">
        <v>88</v>
      </c>
      <c r="C214" s="69"/>
      <c r="D214" s="69"/>
      <c r="E214" s="70"/>
      <c r="F214" s="37">
        <v>51.75</v>
      </c>
      <c r="G214" s="33"/>
      <c r="H214" s="71"/>
      <c r="I214" s="72"/>
      <c r="J214" s="73"/>
      <c r="K214" s="37">
        <v>71320000</v>
      </c>
    </row>
    <row r="215" spans="1:11" ht="14.25" customHeight="1" x14ac:dyDescent="0.25"/>
    <row r="216" spans="1:11" hidden="1" x14ac:dyDescent="0.25">
      <c r="A216" s="15"/>
      <c r="B216" s="74"/>
      <c r="C216" s="74"/>
      <c r="D216" s="74"/>
      <c r="E216" s="74"/>
      <c r="F216" s="74"/>
      <c r="G216" s="74"/>
      <c r="H216" s="74"/>
      <c r="I216" s="74"/>
      <c r="J216" s="15"/>
      <c r="K216" s="1"/>
    </row>
    <row r="217" spans="1:11" hidden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45" customHeight="1" x14ac:dyDescent="0.25">
      <c r="A218" s="89" t="s">
        <v>101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</row>
    <row r="219" spans="1:11" ht="15.75" thickBot="1" x14ac:dyDescent="0.3">
      <c r="A219" s="64" t="s">
        <v>89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1"/>
    </row>
    <row r="220" spans="1:11" x14ac:dyDescent="0.25">
      <c r="A220" s="56" t="s">
        <v>9</v>
      </c>
      <c r="B220" s="58" t="s">
        <v>10</v>
      </c>
      <c r="C220" s="59"/>
      <c r="D220" s="59"/>
      <c r="E220" s="60"/>
      <c r="F220" s="10" t="s">
        <v>11</v>
      </c>
      <c r="G220" s="10" t="s">
        <v>12</v>
      </c>
      <c r="H220" s="58" t="s">
        <v>13</v>
      </c>
      <c r="I220" s="59"/>
      <c r="J220" s="60"/>
      <c r="K220" s="86" t="s">
        <v>60</v>
      </c>
    </row>
    <row r="221" spans="1:11" x14ac:dyDescent="0.25">
      <c r="A221" s="57"/>
      <c r="B221" s="61"/>
      <c r="C221" s="62"/>
      <c r="D221" s="62"/>
      <c r="E221" s="63"/>
      <c r="F221" s="11" t="s">
        <v>14</v>
      </c>
      <c r="G221" s="11" t="s">
        <v>15</v>
      </c>
      <c r="H221" s="61"/>
      <c r="I221" s="62"/>
      <c r="J221" s="63"/>
      <c r="K221" s="119"/>
    </row>
    <row r="222" spans="1:11" x14ac:dyDescent="0.25">
      <c r="A222" s="29">
        <v>1</v>
      </c>
      <c r="B222" s="75" t="s">
        <v>16</v>
      </c>
      <c r="C222" s="76"/>
      <c r="D222" s="76"/>
      <c r="E222" s="77"/>
      <c r="F222" s="30">
        <v>1</v>
      </c>
      <c r="G222" s="30">
        <v>220000</v>
      </c>
      <c r="H222" s="53">
        <f t="shared" ref="H222:H231" si="16">F222*G222</f>
        <v>220000</v>
      </c>
      <c r="I222" s="54"/>
      <c r="J222" s="55"/>
      <c r="K222" s="30">
        <f t="shared" ref="K222:K231" si="17">H222*12</f>
        <v>2640000</v>
      </c>
    </row>
    <row r="223" spans="1:11" x14ac:dyDescent="0.25">
      <c r="A223" s="29">
        <v>2</v>
      </c>
      <c r="B223" s="50" t="s">
        <v>53</v>
      </c>
      <c r="C223" s="51"/>
      <c r="D223" s="51"/>
      <c r="E223" s="52"/>
      <c r="F223" s="30">
        <v>1</v>
      </c>
      <c r="G223" s="30">
        <v>164000</v>
      </c>
      <c r="H223" s="53">
        <f t="shared" si="16"/>
        <v>164000</v>
      </c>
      <c r="I223" s="54"/>
      <c r="J223" s="55"/>
      <c r="K223" s="30">
        <f t="shared" si="17"/>
        <v>1968000</v>
      </c>
    </row>
    <row r="224" spans="1:11" x14ac:dyDescent="0.25">
      <c r="A224" s="29">
        <v>3</v>
      </c>
      <c r="B224" s="50" t="s">
        <v>90</v>
      </c>
      <c r="C224" s="51"/>
      <c r="D224" s="51"/>
      <c r="E224" s="52"/>
      <c r="F224" s="30">
        <v>1</v>
      </c>
      <c r="G224" s="30">
        <v>136000</v>
      </c>
      <c r="H224" s="53">
        <f t="shared" si="16"/>
        <v>136000</v>
      </c>
      <c r="I224" s="54"/>
      <c r="J224" s="55"/>
      <c r="K224" s="30">
        <f t="shared" si="17"/>
        <v>1632000</v>
      </c>
    </row>
    <row r="225" spans="1:11" x14ac:dyDescent="0.25">
      <c r="A225" s="29">
        <v>4</v>
      </c>
      <c r="B225" s="50" t="s">
        <v>91</v>
      </c>
      <c r="C225" s="51"/>
      <c r="D225" s="51"/>
      <c r="E225" s="52"/>
      <c r="F225" s="30">
        <v>1</v>
      </c>
      <c r="G225" s="30">
        <v>100000</v>
      </c>
      <c r="H225" s="53">
        <f t="shared" si="16"/>
        <v>100000</v>
      </c>
      <c r="I225" s="54"/>
      <c r="J225" s="55"/>
      <c r="K225" s="30">
        <f t="shared" si="17"/>
        <v>1200000</v>
      </c>
    </row>
    <row r="226" spans="1:11" x14ac:dyDescent="0.25">
      <c r="A226" s="29">
        <v>5</v>
      </c>
      <c r="B226" s="50" t="s">
        <v>65</v>
      </c>
      <c r="C226" s="51"/>
      <c r="D226" s="51"/>
      <c r="E226" s="52"/>
      <c r="F226" s="30">
        <v>1</v>
      </c>
      <c r="G226" s="30">
        <v>100000</v>
      </c>
      <c r="H226" s="53">
        <f t="shared" si="16"/>
        <v>100000</v>
      </c>
      <c r="I226" s="54"/>
      <c r="J226" s="55"/>
      <c r="K226" s="30">
        <f t="shared" si="17"/>
        <v>1200000</v>
      </c>
    </row>
    <row r="227" spans="1:11" x14ac:dyDescent="0.25">
      <c r="A227" s="29">
        <v>6</v>
      </c>
      <c r="B227" s="50" t="s">
        <v>92</v>
      </c>
      <c r="C227" s="51"/>
      <c r="D227" s="51"/>
      <c r="E227" s="52"/>
      <c r="F227" s="30">
        <v>1</v>
      </c>
      <c r="G227" s="30">
        <v>136000</v>
      </c>
      <c r="H227" s="53">
        <f t="shared" si="16"/>
        <v>136000</v>
      </c>
      <c r="I227" s="54"/>
      <c r="J227" s="55"/>
      <c r="K227" s="30">
        <f t="shared" si="17"/>
        <v>1632000</v>
      </c>
    </row>
    <row r="228" spans="1:11" x14ac:dyDescent="0.25">
      <c r="A228" s="29">
        <v>7</v>
      </c>
      <c r="B228" s="50" t="s">
        <v>93</v>
      </c>
      <c r="C228" s="51"/>
      <c r="D228" s="51"/>
      <c r="E228" s="52"/>
      <c r="F228" s="30">
        <v>1</v>
      </c>
      <c r="G228" s="30">
        <v>100000</v>
      </c>
      <c r="H228" s="53">
        <f t="shared" si="16"/>
        <v>100000</v>
      </c>
      <c r="I228" s="54"/>
      <c r="J228" s="55"/>
      <c r="K228" s="30">
        <f t="shared" si="17"/>
        <v>1200000</v>
      </c>
    </row>
    <row r="229" spans="1:11" x14ac:dyDescent="0.25">
      <c r="A229" s="29">
        <v>8</v>
      </c>
      <c r="B229" s="50" t="s">
        <v>63</v>
      </c>
      <c r="C229" s="51"/>
      <c r="D229" s="51"/>
      <c r="E229" s="52"/>
      <c r="F229" s="30">
        <v>2</v>
      </c>
      <c r="G229" s="30">
        <v>100000</v>
      </c>
      <c r="H229" s="53">
        <f t="shared" si="16"/>
        <v>200000</v>
      </c>
      <c r="I229" s="54"/>
      <c r="J229" s="55"/>
      <c r="K229" s="30">
        <f t="shared" si="17"/>
        <v>2400000</v>
      </c>
    </row>
    <row r="230" spans="1:11" x14ac:dyDescent="0.25">
      <c r="A230" s="29">
        <v>9</v>
      </c>
      <c r="B230" s="50" t="s">
        <v>35</v>
      </c>
      <c r="C230" s="51"/>
      <c r="D230" s="51"/>
      <c r="E230" s="52"/>
      <c r="F230" s="30">
        <v>2</v>
      </c>
      <c r="G230" s="30">
        <v>100000</v>
      </c>
      <c r="H230" s="53">
        <f t="shared" si="16"/>
        <v>200000</v>
      </c>
      <c r="I230" s="54"/>
      <c r="J230" s="55"/>
      <c r="K230" s="30">
        <f t="shared" si="17"/>
        <v>2400000</v>
      </c>
    </row>
    <row r="231" spans="1:11" x14ac:dyDescent="0.25">
      <c r="A231" s="29">
        <v>10</v>
      </c>
      <c r="B231" s="50" t="s">
        <v>94</v>
      </c>
      <c r="C231" s="51"/>
      <c r="D231" s="51"/>
      <c r="E231" s="52"/>
      <c r="F231" s="30">
        <v>3</v>
      </c>
      <c r="G231" s="30">
        <v>100000</v>
      </c>
      <c r="H231" s="53">
        <f t="shared" si="16"/>
        <v>300000</v>
      </c>
      <c r="I231" s="54"/>
      <c r="J231" s="55"/>
      <c r="K231" s="30">
        <f t="shared" si="17"/>
        <v>3600000</v>
      </c>
    </row>
    <row r="232" spans="1:11" x14ac:dyDescent="0.25">
      <c r="A232" s="12"/>
      <c r="B232" s="47" t="s">
        <v>40</v>
      </c>
      <c r="C232" s="48"/>
      <c r="D232" s="48"/>
      <c r="E232" s="49"/>
      <c r="F232" s="32">
        <v>14</v>
      </c>
      <c r="G232" s="32"/>
      <c r="H232" s="47">
        <f>SUM(H222:H231)</f>
        <v>1656000</v>
      </c>
      <c r="I232" s="48"/>
      <c r="J232" s="49"/>
      <c r="K232" s="41">
        <f>SUM(K222:K231)</f>
        <v>19872000</v>
      </c>
    </row>
    <row r="233" spans="1:11" ht="14.25" customHeight="1" x14ac:dyDescent="0.25"/>
    <row r="234" spans="1:11" hidden="1" x14ac:dyDescent="0.25"/>
    <row r="235" spans="1:11" ht="15.6" customHeight="1" x14ac:dyDescent="0.25">
      <c r="A235" s="89" t="s">
        <v>100</v>
      </c>
      <c r="B235" s="89"/>
      <c r="C235" s="89"/>
      <c r="D235" s="89"/>
      <c r="E235" s="89"/>
      <c r="F235" s="89"/>
      <c r="G235" s="89"/>
      <c r="H235" s="89"/>
      <c r="I235" s="89"/>
      <c r="J235" s="89"/>
      <c r="K235" s="89"/>
    </row>
    <row r="236" spans="1:11" ht="15.75" thickBot="1" x14ac:dyDescent="0.3">
      <c r="A236" s="64" t="s">
        <v>95</v>
      </c>
      <c r="B236" s="64"/>
      <c r="C236" s="64"/>
      <c r="D236" s="64"/>
      <c r="E236" s="64"/>
      <c r="F236" s="64"/>
      <c r="G236" s="64"/>
      <c r="H236" s="64"/>
      <c r="I236" s="64"/>
      <c r="J236" s="64"/>
    </row>
    <row r="237" spans="1:11" x14ac:dyDescent="0.25">
      <c r="A237" s="56" t="s">
        <v>9</v>
      </c>
      <c r="B237" s="58" t="s">
        <v>10</v>
      </c>
      <c r="C237" s="59"/>
      <c r="D237" s="59"/>
      <c r="E237" s="60"/>
      <c r="F237" s="10" t="s">
        <v>11</v>
      </c>
      <c r="G237" s="10" t="s">
        <v>12</v>
      </c>
      <c r="H237" s="58" t="s">
        <v>13</v>
      </c>
      <c r="I237" s="59"/>
      <c r="J237" s="60"/>
      <c r="K237" s="86" t="s">
        <v>60</v>
      </c>
    </row>
    <row r="238" spans="1:11" x14ac:dyDescent="0.25">
      <c r="A238" s="57"/>
      <c r="B238" s="61"/>
      <c r="C238" s="62"/>
      <c r="D238" s="62"/>
      <c r="E238" s="63"/>
      <c r="F238" s="11" t="s">
        <v>14</v>
      </c>
      <c r="G238" s="11" t="s">
        <v>15</v>
      </c>
      <c r="H238" s="61"/>
      <c r="I238" s="62"/>
      <c r="J238" s="63"/>
      <c r="K238" s="119"/>
    </row>
    <row r="239" spans="1:11" x14ac:dyDescent="0.25">
      <c r="A239" s="29">
        <v>1</v>
      </c>
      <c r="B239" s="50" t="s">
        <v>16</v>
      </c>
      <c r="C239" s="51"/>
      <c r="D239" s="51"/>
      <c r="E239" s="52"/>
      <c r="F239" s="30">
        <v>1</v>
      </c>
      <c r="G239" s="30">
        <v>145000</v>
      </c>
      <c r="H239" s="53">
        <f>F239*G239</f>
        <v>145000</v>
      </c>
      <c r="I239" s="54"/>
      <c r="J239" s="55"/>
      <c r="K239" s="30">
        <f>H239*12</f>
        <v>1740000</v>
      </c>
    </row>
    <row r="240" spans="1:11" x14ac:dyDescent="0.25">
      <c r="A240" s="29">
        <v>2</v>
      </c>
      <c r="B240" s="50" t="s">
        <v>96</v>
      </c>
      <c r="C240" s="51"/>
      <c r="D240" s="51"/>
      <c r="E240" s="52"/>
      <c r="F240" s="30">
        <v>0.5</v>
      </c>
      <c r="G240" s="30">
        <v>125000</v>
      </c>
      <c r="H240" s="53">
        <f>F240*G240</f>
        <v>62500</v>
      </c>
      <c r="I240" s="54"/>
      <c r="J240" s="55"/>
      <c r="K240" s="30">
        <f>H240*12</f>
        <v>750000</v>
      </c>
    </row>
    <row r="241" spans="1:11" x14ac:dyDescent="0.25">
      <c r="A241" s="29">
        <v>3</v>
      </c>
      <c r="B241" s="50" t="s">
        <v>97</v>
      </c>
      <c r="C241" s="51"/>
      <c r="D241" s="51"/>
      <c r="E241" s="52"/>
      <c r="F241" s="30">
        <v>2</v>
      </c>
      <c r="G241" s="30">
        <v>120000</v>
      </c>
      <c r="H241" s="53">
        <f>F241*G241</f>
        <v>240000</v>
      </c>
      <c r="I241" s="54"/>
      <c r="J241" s="55"/>
      <c r="K241" s="30">
        <f>H241*12</f>
        <v>2880000</v>
      </c>
    </row>
    <row r="242" spans="1:11" x14ac:dyDescent="0.25">
      <c r="A242" s="29">
        <v>4</v>
      </c>
      <c r="B242" s="50" t="s">
        <v>63</v>
      </c>
      <c r="C242" s="51"/>
      <c r="D242" s="51"/>
      <c r="E242" s="52"/>
      <c r="F242" s="30">
        <v>1</v>
      </c>
      <c r="G242" s="30">
        <v>115000</v>
      </c>
      <c r="H242" s="53">
        <f>F242*G242</f>
        <v>115000</v>
      </c>
      <c r="I242" s="54"/>
      <c r="J242" s="55"/>
      <c r="K242" s="30">
        <f>H242*12</f>
        <v>1380000</v>
      </c>
    </row>
    <row r="243" spans="1:11" x14ac:dyDescent="0.25">
      <c r="A243" s="29">
        <v>5</v>
      </c>
      <c r="B243" s="50" t="s">
        <v>35</v>
      </c>
      <c r="C243" s="51"/>
      <c r="D243" s="51"/>
      <c r="E243" s="52"/>
      <c r="F243" s="30">
        <v>1.5</v>
      </c>
      <c r="G243" s="30">
        <v>100000</v>
      </c>
      <c r="H243" s="53">
        <f>F243*G243</f>
        <v>150000</v>
      </c>
      <c r="I243" s="54"/>
      <c r="J243" s="55"/>
      <c r="K243" s="30">
        <f>H243*12</f>
        <v>1800000</v>
      </c>
    </row>
    <row r="244" spans="1:11" x14ac:dyDescent="0.25">
      <c r="A244" s="12"/>
      <c r="B244" s="47" t="s">
        <v>40</v>
      </c>
      <c r="C244" s="48"/>
      <c r="D244" s="48"/>
      <c r="E244" s="49"/>
      <c r="F244" s="32">
        <v>6</v>
      </c>
      <c r="G244" s="32"/>
      <c r="H244" s="47">
        <f>SUM(H239:H243)</f>
        <v>712500</v>
      </c>
      <c r="I244" s="48"/>
      <c r="J244" s="49"/>
      <c r="K244" s="41">
        <f>SUM(K239:K243)</f>
        <v>8550000</v>
      </c>
    </row>
    <row r="246" spans="1:11" ht="30.75" customHeight="1" x14ac:dyDescent="0.25">
      <c r="A246" s="65" t="s">
        <v>98</v>
      </c>
      <c r="B246" s="65"/>
      <c r="C246" s="65"/>
      <c r="D246" s="65"/>
      <c r="E246" s="65"/>
      <c r="F246" s="65"/>
      <c r="G246" s="65"/>
      <c r="H246" s="65"/>
      <c r="I246" s="65"/>
      <c r="J246" s="65"/>
    </row>
    <row r="247" spans="1:11" ht="39" customHeight="1" x14ac:dyDescent="0.25">
      <c r="A247" s="1"/>
      <c r="B247" s="25"/>
      <c r="C247" s="25"/>
      <c r="D247" s="25"/>
      <c r="E247" s="25"/>
      <c r="F247" s="111" t="s">
        <v>99</v>
      </c>
      <c r="G247" s="112"/>
      <c r="H247" s="112"/>
      <c r="I247" s="112"/>
      <c r="J247" s="1"/>
    </row>
    <row r="248" spans="1:11" x14ac:dyDescent="0.25">
      <c r="A248" s="1"/>
      <c r="B248" s="25"/>
      <c r="C248" s="25"/>
      <c r="D248" s="25"/>
      <c r="E248" s="25"/>
      <c r="F248" s="25"/>
      <c r="G248" s="25"/>
      <c r="H248" s="25"/>
      <c r="I248" s="25"/>
      <c r="J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</sheetData>
  <mergeCells count="379">
    <mergeCell ref="K128:K129"/>
    <mergeCell ref="K209:K210"/>
    <mergeCell ref="K203:K204"/>
    <mergeCell ref="K198:K199"/>
    <mergeCell ref="K186:K187"/>
    <mergeCell ref="K180:K181"/>
    <mergeCell ref="K220:K221"/>
    <mergeCell ref="K237:K238"/>
    <mergeCell ref="A45:K45"/>
    <mergeCell ref="A65:K65"/>
    <mergeCell ref="A94:K94"/>
    <mergeCell ref="A126:K126"/>
    <mergeCell ref="A218:K218"/>
    <mergeCell ref="A235:K235"/>
    <mergeCell ref="K96:K97"/>
    <mergeCell ref="K115:K116"/>
    <mergeCell ref="A86:A87"/>
    <mergeCell ref="A96:A97"/>
    <mergeCell ref="B56:E56"/>
    <mergeCell ref="B76:E76"/>
    <mergeCell ref="H76:J76"/>
    <mergeCell ref="B73:E73"/>
    <mergeCell ref="B71:E71"/>
    <mergeCell ref="H71:J71"/>
    <mergeCell ref="K14:K15"/>
    <mergeCell ref="K47:K48"/>
    <mergeCell ref="K67:K68"/>
    <mergeCell ref="K86:K87"/>
    <mergeCell ref="B101:E101"/>
    <mergeCell ref="H101:J101"/>
    <mergeCell ref="B82:E82"/>
    <mergeCell ref="H82:J82"/>
    <mergeCell ref="H73:J73"/>
    <mergeCell ref="B69:E69"/>
    <mergeCell ref="B86:E87"/>
    <mergeCell ref="H86:J87"/>
    <mergeCell ref="B84:I84"/>
    <mergeCell ref="H88:J88"/>
    <mergeCell ref="B89:E89"/>
    <mergeCell ref="H89:J89"/>
    <mergeCell ref="B96:E97"/>
    <mergeCell ref="H96:J97"/>
    <mergeCell ref="A66:J66"/>
    <mergeCell ref="B35:E35"/>
    <mergeCell ref="B36:E36"/>
    <mergeCell ref="B39:E39"/>
    <mergeCell ref="B55:E55"/>
    <mergeCell ref="H55:J55"/>
    <mergeCell ref="F247:I247"/>
    <mergeCell ref="B90:E90"/>
    <mergeCell ref="H90:J90"/>
    <mergeCell ref="B91:E91"/>
    <mergeCell ref="B88:E88"/>
    <mergeCell ref="H91:J91"/>
    <mergeCell ref="B104:E104"/>
    <mergeCell ref="B111:E111"/>
    <mergeCell ref="H111:J111"/>
    <mergeCell ref="B110:E110"/>
    <mergeCell ref="B98:E98"/>
    <mergeCell ref="H98:J98"/>
    <mergeCell ref="B100:E100"/>
    <mergeCell ref="H100:J100"/>
    <mergeCell ref="B99:E99"/>
    <mergeCell ref="H99:J99"/>
    <mergeCell ref="B105:E105"/>
    <mergeCell ref="H105:J105"/>
    <mergeCell ref="B102:E102"/>
    <mergeCell ref="H102:J102"/>
    <mergeCell ref="B103:E103"/>
    <mergeCell ref="H103:J103"/>
    <mergeCell ref="H104:J104"/>
    <mergeCell ref="B130:E130"/>
    <mergeCell ref="H72:J72"/>
    <mergeCell ref="H69:J69"/>
    <mergeCell ref="B70:E70"/>
    <mergeCell ref="H70:J70"/>
    <mergeCell ref="A67:A68"/>
    <mergeCell ref="B67:E68"/>
    <mergeCell ref="B75:E75"/>
    <mergeCell ref="H75:J75"/>
    <mergeCell ref="H67:J68"/>
    <mergeCell ref="B47:E48"/>
    <mergeCell ref="H47:J48"/>
    <mergeCell ref="B42:E42"/>
    <mergeCell ref="B37:E37"/>
    <mergeCell ref="B38:E38"/>
    <mergeCell ref="H56:J56"/>
    <mergeCell ref="B29:E29"/>
    <mergeCell ref="B30:E30"/>
    <mergeCell ref="B18:E18"/>
    <mergeCell ref="B19:E19"/>
    <mergeCell ref="B22:E22"/>
    <mergeCell ref="B23:E23"/>
    <mergeCell ref="B24:E24"/>
    <mergeCell ref="B27:E27"/>
    <mergeCell ref="B25:E25"/>
    <mergeCell ref="B34:E34"/>
    <mergeCell ref="B52:E52"/>
    <mergeCell ref="H52:J52"/>
    <mergeCell ref="A46:J46"/>
    <mergeCell ref="A6:J6"/>
    <mergeCell ref="A7:J7"/>
    <mergeCell ref="A8:J8"/>
    <mergeCell ref="A9:J9"/>
    <mergeCell ref="A12:J12"/>
    <mergeCell ref="B26:E26"/>
    <mergeCell ref="B14:E15"/>
    <mergeCell ref="H14:H15"/>
    <mergeCell ref="B16:E16"/>
    <mergeCell ref="A13:J13"/>
    <mergeCell ref="B57:E57"/>
    <mergeCell ref="B31:E31"/>
    <mergeCell ref="A14:A15"/>
    <mergeCell ref="B54:E54"/>
    <mergeCell ref="H54:J54"/>
    <mergeCell ref="B32:E32"/>
    <mergeCell ref="B49:E49"/>
    <mergeCell ref="H49:J49"/>
    <mergeCell ref="B50:E50"/>
    <mergeCell ref="H50:J50"/>
    <mergeCell ref="B51:E51"/>
    <mergeCell ref="H51:J51"/>
    <mergeCell ref="B17:E17"/>
    <mergeCell ref="A47:A48"/>
    <mergeCell ref="B20:E20"/>
    <mergeCell ref="B21:E21"/>
    <mergeCell ref="H57:J57"/>
    <mergeCell ref="H53:J53"/>
    <mergeCell ref="B40:E40"/>
    <mergeCell ref="A43:J43"/>
    <mergeCell ref="B41:E41"/>
    <mergeCell ref="B28:E28"/>
    <mergeCell ref="B33:E33"/>
    <mergeCell ref="B53:E53"/>
    <mergeCell ref="B60:E60"/>
    <mergeCell ref="H60:J60"/>
    <mergeCell ref="B61:E61"/>
    <mergeCell ref="H61:J61"/>
    <mergeCell ref="B62:E62"/>
    <mergeCell ref="H62:J62"/>
    <mergeCell ref="B58:E58"/>
    <mergeCell ref="H58:J58"/>
    <mergeCell ref="B59:E59"/>
    <mergeCell ref="H59:J59"/>
    <mergeCell ref="B63:E63"/>
    <mergeCell ref="H63:J63"/>
    <mergeCell ref="H110:J110"/>
    <mergeCell ref="B108:E108"/>
    <mergeCell ref="H108:J108"/>
    <mergeCell ref="B109:E109"/>
    <mergeCell ref="H109:J109"/>
    <mergeCell ref="B106:E106"/>
    <mergeCell ref="H106:J106"/>
    <mergeCell ref="B107:E107"/>
    <mergeCell ref="H107:J107"/>
    <mergeCell ref="B81:E81"/>
    <mergeCell ref="H81:J81"/>
    <mergeCell ref="B74:E74"/>
    <mergeCell ref="H74:J74"/>
    <mergeCell ref="B79:E79"/>
    <mergeCell ref="H79:J79"/>
    <mergeCell ref="B80:E80"/>
    <mergeCell ref="H80:J80"/>
    <mergeCell ref="B77:E77"/>
    <mergeCell ref="H77:J77"/>
    <mergeCell ref="B78:E78"/>
    <mergeCell ref="H78:J78"/>
    <mergeCell ref="B72:E72"/>
    <mergeCell ref="H130:J130"/>
    <mergeCell ref="B117:E117"/>
    <mergeCell ref="H117:J117"/>
    <mergeCell ref="B118:E118"/>
    <mergeCell ref="H118:J118"/>
    <mergeCell ref="B113:I113"/>
    <mergeCell ref="A115:A116"/>
    <mergeCell ref="B115:E116"/>
    <mergeCell ref="H115:J116"/>
    <mergeCell ref="B119:E119"/>
    <mergeCell ref="H119:J119"/>
    <mergeCell ref="B132:E132"/>
    <mergeCell ref="H132:J132"/>
    <mergeCell ref="A141:K141"/>
    <mergeCell ref="A95:J95"/>
    <mergeCell ref="B131:E131"/>
    <mergeCell ref="H131:J131"/>
    <mergeCell ref="B121:E121"/>
    <mergeCell ref="H121:J121"/>
    <mergeCell ref="B122:E122"/>
    <mergeCell ref="H122:J122"/>
    <mergeCell ref="B136:E136"/>
    <mergeCell ref="H136:J136"/>
    <mergeCell ref="B137:E137"/>
    <mergeCell ref="H137:J137"/>
    <mergeCell ref="B138:E138"/>
    <mergeCell ref="H138:J138"/>
    <mergeCell ref="A128:A129"/>
    <mergeCell ref="B128:E129"/>
    <mergeCell ref="H128:J129"/>
    <mergeCell ref="B120:E120"/>
    <mergeCell ref="H120:J120"/>
    <mergeCell ref="B123:E123"/>
    <mergeCell ref="H123:J123"/>
    <mergeCell ref="A127:J127"/>
    <mergeCell ref="B158:E158"/>
    <mergeCell ref="H158:J158"/>
    <mergeCell ref="B133:E133"/>
    <mergeCell ref="H133:J133"/>
    <mergeCell ref="B134:E134"/>
    <mergeCell ref="H134:J134"/>
    <mergeCell ref="A155:A156"/>
    <mergeCell ref="B155:E156"/>
    <mergeCell ref="H155:J156"/>
    <mergeCell ref="B149:E149"/>
    <mergeCell ref="H149:J149"/>
    <mergeCell ref="B150:E150"/>
    <mergeCell ref="H148:J148"/>
    <mergeCell ref="B139:E139"/>
    <mergeCell ref="H139:J139"/>
    <mergeCell ref="A142:J142"/>
    <mergeCell ref="B146:E146"/>
    <mergeCell ref="H146:J146"/>
    <mergeCell ref="B147:E147"/>
    <mergeCell ref="H147:J147"/>
    <mergeCell ref="A144:A145"/>
    <mergeCell ref="B144:E145"/>
    <mergeCell ref="H144:J145"/>
    <mergeCell ref="B135:E135"/>
    <mergeCell ref="H135:J135"/>
    <mergeCell ref="H151:J151"/>
    <mergeCell ref="B157:E157"/>
    <mergeCell ref="H157:J157"/>
    <mergeCell ref="H150:J150"/>
    <mergeCell ref="B151:E151"/>
    <mergeCell ref="B148:E148"/>
    <mergeCell ref="B152:E152"/>
    <mergeCell ref="H152:J152"/>
    <mergeCell ref="B153:E153"/>
    <mergeCell ref="H153:J153"/>
    <mergeCell ref="B159:E159"/>
    <mergeCell ref="H159:J159"/>
    <mergeCell ref="B165:E165"/>
    <mergeCell ref="H165:J165"/>
    <mergeCell ref="B168:E168"/>
    <mergeCell ref="H168:J168"/>
    <mergeCell ref="B171:E171"/>
    <mergeCell ref="H171:J171"/>
    <mergeCell ref="B169:E169"/>
    <mergeCell ref="H169:J169"/>
    <mergeCell ref="B170:E170"/>
    <mergeCell ref="H170:J170"/>
    <mergeCell ref="A161:A162"/>
    <mergeCell ref="B161:E162"/>
    <mergeCell ref="H161:J162"/>
    <mergeCell ref="B164:E164"/>
    <mergeCell ref="H164:J164"/>
    <mergeCell ref="B163:E163"/>
    <mergeCell ref="H163:J163"/>
    <mergeCell ref="B167:E167"/>
    <mergeCell ref="H167:J167"/>
    <mergeCell ref="B176:E176"/>
    <mergeCell ref="H176:J176"/>
    <mergeCell ref="B177:E177"/>
    <mergeCell ref="H177:J177"/>
    <mergeCell ref="B178:E178"/>
    <mergeCell ref="A173:A174"/>
    <mergeCell ref="B173:E174"/>
    <mergeCell ref="H173:J174"/>
    <mergeCell ref="B166:E166"/>
    <mergeCell ref="H166:J166"/>
    <mergeCell ref="H178:J178"/>
    <mergeCell ref="F1:H1"/>
    <mergeCell ref="B194:E194"/>
    <mergeCell ref="H194:J194"/>
    <mergeCell ref="B195:E195"/>
    <mergeCell ref="H195:J195"/>
    <mergeCell ref="A154:K154"/>
    <mergeCell ref="A160:K160"/>
    <mergeCell ref="K192:K193"/>
    <mergeCell ref="A186:A187"/>
    <mergeCell ref="B186:E187"/>
    <mergeCell ref="A192:A193"/>
    <mergeCell ref="B192:E193"/>
    <mergeCell ref="H192:J193"/>
    <mergeCell ref="B182:E182"/>
    <mergeCell ref="H182:J182"/>
    <mergeCell ref="B183:E183"/>
    <mergeCell ref="H183:J183"/>
    <mergeCell ref="B184:E184"/>
    <mergeCell ref="H184:J184"/>
    <mergeCell ref="A180:A181"/>
    <mergeCell ref="B180:E181"/>
    <mergeCell ref="H180:J181"/>
    <mergeCell ref="B175:E175"/>
    <mergeCell ref="H175:J175"/>
    <mergeCell ref="A198:A199"/>
    <mergeCell ref="B198:E199"/>
    <mergeCell ref="B201:E201"/>
    <mergeCell ref="H201:J201"/>
    <mergeCell ref="H198:J199"/>
    <mergeCell ref="B200:E200"/>
    <mergeCell ref="H200:J200"/>
    <mergeCell ref="B211:E211"/>
    <mergeCell ref="H211:J211"/>
    <mergeCell ref="B205:E205"/>
    <mergeCell ref="H205:J205"/>
    <mergeCell ref="B206:E206"/>
    <mergeCell ref="A209:A210"/>
    <mergeCell ref="B209:E210"/>
    <mergeCell ref="H209:J210"/>
    <mergeCell ref="A203:A204"/>
    <mergeCell ref="B203:E204"/>
    <mergeCell ref="H206:J206"/>
    <mergeCell ref="B207:E207"/>
    <mergeCell ref="H207:J207"/>
    <mergeCell ref="H186:J187"/>
    <mergeCell ref="B188:E188"/>
    <mergeCell ref="H188:J188"/>
    <mergeCell ref="B189:E189"/>
    <mergeCell ref="H189:J189"/>
    <mergeCell ref="B226:E226"/>
    <mergeCell ref="H226:J226"/>
    <mergeCell ref="B222:E222"/>
    <mergeCell ref="H222:J222"/>
    <mergeCell ref="B224:E224"/>
    <mergeCell ref="B196:E196"/>
    <mergeCell ref="H196:J196"/>
    <mergeCell ref="B190:E190"/>
    <mergeCell ref="H190:J190"/>
    <mergeCell ref="H203:J204"/>
    <mergeCell ref="A220:A221"/>
    <mergeCell ref="B220:E221"/>
    <mergeCell ref="H220:J221"/>
    <mergeCell ref="B212:E212"/>
    <mergeCell ref="H212:J212"/>
    <mergeCell ref="B213:E213"/>
    <mergeCell ref="H213:J213"/>
    <mergeCell ref="A219:J219"/>
    <mergeCell ref="B216:I216"/>
    <mergeCell ref="H214:J214"/>
    <mergeCell ref="A246:J246"/>
    <mergeCell ref="A172:I172"/>
    <mergeCell ref="A191:K191"/>
    <mergeCell ref="A197:K197"/>
    <mergeCell ref="A202:G202"/>
    <mergeCell ref="A208:H208"/>
    <mergeCell ref="B214:E214"/>
    <mergeCell ref="B243:E243"/>
    <mergeCell ref="H243:J243"/>
    <mergeCell ref="B244:E244"/>
    <mergeCell ref="H240:J240"/>
    <mergeCell ref="B227:E227"/>
    <mergeCell ref="H227:J227"/>
    <mergeCell ref="B228:E228"/>
    <mergeCell ref="H228:J228"/>
    <mergeCell ref="B223:E223"/>
    <mergeCell ref="H223:J223"/>
    <mergeCell ref="B229:E229"/>
    <mergeCell ref="H229:J229"/>
    <mergeCell ref="H232:J232"/>
    <mergeCell ref="H224:J224"/>
    <mergeCell ref="B225:E225"/>
    <mergeCell ref="H225:J225"/>
    <mergeCell ref="B241:E241"/>
    <mergeCell ref="H244:J244"/>
    <mergeCell ref="B242:E242"/>
    <mergeCell ref="B230:E230"/>
    <mergeCell ref="H242:J242"/>
    <mergeCell ref="A237:A238"/>
    <mergeCell ref="B237:E238"/>
    <mergeCell ref="H230:J230"/>
    <mergeCell ref="B231:E231"/>
    <mergeCell ref="H231:J231"/>
    <mergeCell ref="B232:E232"/>
    <mergeCell ref="H241:J241"/>
    <mergeCell ref="H237:J238"/>
    <mergeCell ref="B239:E239"/>
    <mergeCell ref="H239:J239"/>
    <mergeCell ref="A236:J236"/>
    <mergeCell ref="B240:E240"/>
  </mergeCells>
  <phoneticPr fontId="0" type="noConversion"/>
  <pageMargins left="0.7" right="0.7" top="0.75" bottom="0.75" header="0.3" footer="0.3"/>
  <pageSetup paperSize="9" scale="99" orientation="portrait" verticalDpi="0" r:id="rId1"/>
  <rowBreaks count="2" manualBreakCount="2">
    <brk id="153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I40" sqref="I40"/>
    </sheetView>
  </sheetViews>
  <sheetFormatPr defaultRowHeight="15" x14ac:dyDescent="0.25"/>
  <cols>
    <col min="10" max="10" width="6" customWidth="1"/>
  </cols>
  <sheetData>
    <row r="1" spans="1:11" x14ac:dyDescent="0.25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thickBot="1" x14ac:dyDescent="0.3">
      <c r="A2" s="64" t="s">
        <v>50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x14ac:dyDescent="0.25">
      <c r="A3" s="56" t="s">
        <v>9</v>
      </c>
      <c r="B3" s="58" t="s">
        <v>10</v>
      </c>
      <c r="C3" s="59"/>
      <c r="D3" s="59"/>
      <c r="E3" s="60"/>
      <c r="F3" s="45" t="s">
        <v>11</v>
      </c>
      <c r="G3" s="45" t="s">
        <v>12</v>
      </c>
      <c r="H3" s="58" t="s">
        <v>13</v>
      </c>
      <c r="I3" s="59"/>
      <c r="J3" s="60"/>
      <c r="K3" s="86" t="s">
        <v>60</v>
      </c>
    </row>
    <row r="4" spans="1:11" x14ac:dyDescent="0.25">
      <c r="A4" s="57"/>
      <c r="B4" s="78"/>
      <c r="C4" s="79"/>
      <c r="D4" s="79"/>
      <c r="E4" s="80"/>
      <c r="F4" s="46" t="s">
        <v>14</v>
      </c>
      <c r="G4" s="46" t="s">
        <v>15</v>
      </c>
      <c r="H4" s="61"/>
      <c r="I4" s="62"/>
      <c r="J4" s="63"/>
      <c r="K4" s="119"/>
    </row>
    <row r="5" spans="1:11" x14ac:dyDescent="0.25">
      <c r="A5" s="28">
        <v>1</v>
      </c>
      <c r="B5" s="96" t="s">
        <v>16</v>
      </c>
      <c r="C5" s="97"/>
      <c r="D5" s="97"/>
      <c r="E5" s="98"/>
      <c r="F5" s="31">
        <v>1</v>
      </c>
      <c r="G5" s="31">
        <v>205000</v>
      </c>
      <c r="H5" s="93">
        <f>F5*G5</f>
        <v>205000</v>
      </c>
      <c r="I5" s="94"/>
      <c r="J5" s="95"/>
      <c r="K5" s="42">
        <f>H5*12</f>
        <v>2460000</v>
      </c>
    </row>
    <row r="6" spans="1:11" x14ac:dyDescent="0.25">
      <c r="A6" s="28">
        <v>2</v>
      </c>
      <c r="B6" s="101" t="s">
        <v>53</v>
      </c>
      <c r="C6" s="97"/>
      <c r="D6" s="97"/>
      <c r="E6" s="98"/>
      <c r="F6" s="31">
        <v>1</v>
      </c>
      <c r="G6" s="31">
        <v>164000</v>
      </c>
      <c r="H6" s="93">
        <f t="shared" ref="H6:H17" si="0">F6*G6</f>
        <v>164000</v>
      </c>
      <c r="I6" s="94"/>
      <c r="J6" s="95"/>
      <c r="K6" s="42">
        <f t="shared" ref="K6:K17" si="1">H6*12</f>
        <v>1968000</v>
      </c>
    </row>
    <row r="7" spans="1:11" x14ac:dyDescent="0.25">
      <c r="A7" s="28">
        <v>3</v>
      </c>
      <c r="B7" s="96" t="s">
        <v>27</v>
      </c>
      <c r="C7" s="97"/>
      <c r="D7" s="97"/>
      <c r="E7" s="98"/>
      <c r="F7" s="31">
        <v>1.5</v>
      </c>
      <c r="G7" s="31">
        <v>100000</v>
      </c>
      <c r="H7" s="93">
        <f t="shared" si="0"/>
        <v>150000</v>
      </c>
      <c r="I7" s="94"/>
      <c r="J7" s="95"/>
      <c r="K7" s="42">
        <f t="shared" si="1"/>
        <v>1800000</v>
      </c>
    </row>
    <row r="8" spans="1:11" x14ac:dyDescent="0.25">
      <c r="A8" s="28">
        <v>4</v>
      </c>
      <c r="B8" s="96" t="s">
        <v>35</v>
      </c>
      <c r="C8" s="97"/>
      <c r="D8" s="97"/>
      <c r="E8" s="98"/>
      <c r="F8" s="31">
        <v>1.5</v>
      </c>
      <c r="G8" s="31">
        <v>100000</v>
      </c>
      <c r="H8" s="93">
        <f t="shared" si="0"/>
        <v>150000</v>
      </c>
      <c r="I8" s="94"/>
      <c r="J8" s="95"/>
      <c r="K8" s="42">
        <f t="shared" si="1"/>
        <v>1800000</v>
      </c>
    </row>
    <row r="9" spans="1:11" x14ac:dyDescent="0.25">
      <c r="A9" s="28">
        <v>5</v>
      </c>
      <c r="B9" s="96" t="s">
        <v>46</v>
      </c>
      <c r="C9" s="97"/>
      <c r="D9" s="97"/>
      <c r="E9" s="98"/>
      <c r="F9" s="31">
        <v>1</v>
      </c>
      <c r="G9" s="31">
        <v>110000</v>
      </c>
      <c r="H9" s="93">
        <f t="shared" si="0"/>
        <v>110000</v>
      </c>
      <c r="I9" s="94"/>
      <c r="J9" s="95"/>
      <c r="K9" s="42">
        <f t="shared" si="1"/>
        <v>1320000</v>
      </c>
    </row>
    <row r="10" spans="1:11" x14ac:dyDescent="0.25">
      <c r="A10" s="28">
        <v>6</v>
      </c>
      <c r="B10" s="96" t="s">
        <v>47</v>
      </c>
      <c r="C10" s="97"/>
      <c r="D10" s="97"/>
      <c r="E10" s="98"/>
      <c r="F10" s="31">
        <v>4.4375</v>
      </c>
      <c r="G10" s="31">
        <v>110000</v>
      </c>
      <c r="H10" s="93">
        <f t="shared" si="0"/>
        <v>488125</v>
      </c>
      <c r="I10" s="94"/>
      <c r="J10" s="95"/>
      <c r="K10" s="42">
        <f t="shared" si="1"/>
        <v>5857500</v>
      </c>
    </row>
    <row r="11" spans="1:11" x14ac:dyDescent="0.25">
      <c r="A11" s="28">
        <v>7</v>
      </c>
      <c r="B11" s="96" t="s">
        <v>47</v>
      </c>
      <c r="C11" s="97"/>
      <c r="D11" s="97"/>
      <c r="E11" s="98"/>
      <c r="F11" s="31">
        <v>1.7044999999999999</v>
      </c>
      <c r="G11" s="31">
        <v>110000</v>
      </c>
      <c r="H11" s="93">
        <f t="shared" si="0"/>
        <v>187495</v>
      </c>
      <c r="I11" s="94"/>
      <c r="J11" s="95"/>
      <c r="K11" s="42">
        <f t="shared" si="1"/>
        <v>2249940</v>
      </c>
    </row>
    <row r="12" spans="1:11" x14ac:dyDescent="0.25">
      <c r="A12" s="28">
        <v>8</v>
      </c>
      <c r="B12" s="96" t="s">
        <v>47</v>
      </c>
      <c r="C12" s="97"/>
      <c r="D12" s="97"/>
      <c r="E12" s="98"/>
      <c r="F12" s="31">
        <v>6.25E-2</v>
      </c>
      <c r="G12" s="31">
        <v>115000</v>
      </c>
      <c r="H12" s="93">
        <f t="shared" si="0"/>
        <v>7187.5</v>
      </c>
      <c r="I12" s="94"/>
      <c r="J12" s="95"/>
      <c r="K12" s="42">
        <f t="shared" si="1"/>
        <v>86250</v>
      </c>
    </row>
    <row r="13" spans="1:11" x14ac:dyDescent="0.25">
      <c r="A13" s="28">
        <v>9</v>
      </c>
      <c r="B13" s="96" t="s">
        <v>47</v>
      </c>
      <c r="C13" s="97"/>
      <c r="D13" s="97"/>
      <c r="E13" s="98"/>
      <c r="F13" s="31">
        <v>0.88639999999999997</v>
      </c>
      <c r="G13" s="31">
        <v>115000</v>
      </c>
      <c r="H13" s="93">
        <f t="shared" si="0"/>
        <v>101936</v>
      </c>
      <c r="I13" s="94"/>
      <c r="J13" s="95"/>
      <c r="K13" s="42">
        <f t="shared" si="1"/>
        <v>1223232</v>
      </c>
    </row>
    <row r="14" spans="1:11" x14ac:dyDescent="0.25">
      <c r="A14" s="28">
        <v>10</v>
      </c>
      <c r="B14" s="96" t="s">
        <v>47</v>
      </c>
      <c r="C14" s="97"/>
      <c r="D14" s="97"/>
      <c r="E14" s="98"/>
      <c r="F14" s="31">
        <v>5.4580000000000002</v>
      </c>
      <c r="G14" s="31">
        <v>120000</v>
      </c>
      <c r="H14" s="93">
        <f t="shared" si="0"/>
        <v>654960</v>
      </c>
      <c r="I14" s="94"/>
      <c r="J14" s="95"/>
      <c r="K14" s="42">
        <f t="shared" si="1"/>
        <v>7859520</v>
      </c>
    </row>
    <row r="15" spans="1:11" x14ac:dyDescent="0.25">
      <c r="A15" s="28">
        <v>11</v>
      </c>
      <c r="B15" s="96" t="s">
        <v>47</v>
      </c>
      <c r="C15" s="97"/>
      <c r="D15" s="97"/>
      <c r="E15" s="98"/>
      <c r="F15" s="31">
        <v>2.6589999999999998</v>
      </c>
      <c r="G15" s="31">
        <v>120000</v>
      </c>
      <c r="H15" s="93">
        <f t="shared" si="0"/>
        <v>319080</v>
      </c>
      <c r="I15" s="94"/>
      <c r="J15" s="95"/>
      <c r="K15" s="42">
        <f t="shared" si="1"/>
        <v>3828960</v>
      </c>
    </row>
    <row r="16" spans="1:11" x14ac:dyDescent="0.25">
      <c r="A16" s="28">
        <v>12</v>
      </c>
      <c r="B16" s="96" t="s">
        <v>47</v>
      </c>
      <c r="C16" s="97"/>
      <c r="D16" s="97"/>
      <c r="E16" s="98"/>
      <c r="F16" s="31">
        <v>0.54169999999999996</v>
      </c>
      <c r="G16" s="31">
        <v>125000</v>
      </c>
      <c r="H16" s="93">
        <f t="shared" si="0"/>
        <v>67712.5</v>
      </c>
      <c r="I16" s="94"/>
      <c r="J16" s="95"/>
      <c r="K16" s="42">
        <f t="shared" si="1"/>
        <v>812550</v>
      </c>
    </row>
    <row r="17" spans="1:11" x14ac:dyDescent="0.25">
      <c r="A17" s="31">
        <v>13</v>
      </c>
      <c r="B17" s="96" t="s">
        <v>47</v>
      </c>
      <c r="C17" s="97"/>
      <c r="D17" s="97"/>
      <c r="E17" s="98"/>
      <c r="F17" s="31">
        <v>0.77270000000000005</v>
      </c>
      <c r="G17" s="31">
        <v>125000</v>
      </c>
      <c r="H17" s="93">
        <f t="shared" si="0"/>
        <v>96587.5</v>
      </c>
      <c r="I17" s="94"/>
      <c r="J17" s="95"/>
      <c r="K17" s="42">
        <f t="shared" si="1"/>
        <v>1159050</v>
      </c>
    </row>
    <row r="18" spans="1:11" x14ac:dyDescent="0.25">
      <c r="A18" s="39"/>
      <c r="B18" s="113" t="s">
        <v>40</v>
      </c>
      <c r="C18" s="114"/>
      <c r="D18" s="114"/>
      <c r="E18" s="115"/>
      <c r="F18" s="16">
        <f>SUM(F5:F17)</f>
        <v>22.522299999999998</v>
      </c>
      <c r="G18" s="39"/>
      <c r="H18" s="116">
        <f>SUM(H5:H17)</f>
        <v>2702083.5</v>
      </c>
      <c r="I18" s="117"/>
      <c r="J18" s="118"/>
      <c r="K18" s="41">
        <f>SUM(K5:K17)</f>
        <v>32425002</v>
      </c>
    </row>
    <row r="19" spans="1:11" x14ac:dyDescent="0.25">
      <c r="A19" s="14"/>
      <c r="B19" s="14"/>
      <c r="C19" s="14"/>
      <c r="D19" s="14"/>
      <c r="E19" s="14"/>
      <c r="G19" s="14"/>
      <c r="H19" s="14"/>
      <c r="I19" s="14"/>
      <c r="J19" s="14"/>
    </row>
    <row r="20" spans="1:11" x14ac:dyDescent="0.25">
      <c r="A20" s="2"/>
      <c r="B20" s="92" t="s">
        <v>48</v>
      </c>
      <c r="C20" s="92"/>
      <c r="D20" s="92"/>
      <c r="E20" s="92"/>
      <c r="F20" s="92"/>
      <c r="G20" s="92"/>
      <c r="H20" s="92"/>
      <c r="I20" s="92"/>
      <c r="J20" s="2"/>
    </row>
    <row r="21" spans="1:11" ht="15.75" thickBo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1" x14ac:dyDescent="0.25">
      <c r="A22" s="56" t="s">
        <v>9</v>
      </c>
      <c r="B22" s="58" t="s">
        <v>10</v>
      </c>
      <c r="C22" s="59"/>
      <c r="D22" s="59"/>
      <c r="E22" s="60"/>
      <c r="F22" s="45" t="s">
        <v>11</v>
      </c>
      <c r="G22" s="45" t="s">
        <v>12</v>
      </c>
      <c r="H22" s="58" t="s">
        <v>13</v>
      </c>
      <c r="I22" s="59"/>
      <c r="J22" s="60"/>
      <c r="K22" s="86" t="s">
        <v>60</v>
      </c>
    </row>
    <row r="23" spans="1:11" x14ac:dyDescent="0.25">
      <c r="A23" s="57"/>
      <c r="B23" s="78"/>
      <c r="C23" s="79"/>
      <c r="D23" s="79"/>
      <c r="E23" s="80"/>
      <c r="F23" s="46" t="s">
        <v>14</v>
      </c>
      <c r="G23" s="46" t="s">
        <v>15</v>
      </c>
      <c r="H23" s="61"/>
      <c r="I23" s="62"/>
      <c r="J23" s="63"/>
      <c r="K23" s="119"/>
    </row>
    <row r="24" spans="1:11" x14ac:dyDescent="0.25">
      <c r="A24" s="29">
        <v>1</v>
      </c>
      <c r="B24" s="50" t="s">
        <v>47</v>
      </c>
      <c r="C24" s="51"/>
      <c r="D24" s="51"/>
      <c r="E24" s="52"/>
      <c r="F24" s="30">
        <v>0.58299999999999996</v>
      </c>
      <c r="G24" s="30">
        <v>120000</v>
      </c>
      <c r="H24" s="53">
        <f t="shared" ref="H24:H29" si="2">F24*G24</f>
        <v>69960</v>
      </c>
      <c r="I24" s="54"/>
      <c r="J24" s="55"/>
      <c r="K24" s="43">
        <f t="shared" ref="K24:K29" si="3">H24*12</f>
        <v>839520</v>
      </c>
    </row>
    <row r="25" spans="1:11" x14ac:dyDescent="0.25">
      <c r="A25" s="29">
        <v>2</v>
      </c>
      <c r="B25" s="50" t="s">
        <v>47</v>
      </c>
      <c r="C25" s="51"/>
      <c r="D25" s="51"/>
      <c r="E25" s="52"/>
      <c r="F25" s="30">
        <v>0.27300000000000002</v>
      </c>
      <c r="G25" s="30">
        <v>120000</v>
      </c>
      <c r="H25" s="53">
        <f t="shared" si="2"/>
        <v>32760.000000000004</v>
      </c>
      <c r="I25" s="54"/>
      <c r="J25" s="55"/>
      <c r="K25" s="43">
        <f t="shared" si="3"/>
        <v>393120.00000000006</v>
      </c>
    </row>
    <row r="26" spans="1:11" x14ac:dyDescent="0.25">
      <c r="A26" s="29">
        <v>3</v>
      </c>
      <c r="B26" s="50" t="s">
        <v>47</v>
      </c>
      <c r="C26" s="51"/>
      <c r="D26" s="51"/>
      <c r="E26" s="52"/>
      <c r="F26" s="30">
        <v>0.4375</v>
      </c>
      <c r="G26" s="30">
        <v>125000</v>
      </c>
      <c r="H26" s="53">
        <f t="shared" si="2"/>
        <v>54687.5</v>
      </c>
      <c r="I26" s="54"/>
      <c r="J26" s="55"/>
      <c r="K26" s="43">
        <f t="shared" si="3"/>
        <v>656250</v>
      </c>
    </row>
    <row r="27" spans="1:11" x14ac:dyDescent="0.25">
      <c r="A27" s="29">
        <v>4</v>
      </c>
      <c r="B27" s="50" t="s">
        <v>47</v>
      </c>
      <c r="C27" s="51"/>
      <c r="D27" s="51"/>
      <c r="E27" s="52"/>
      <c r="F27" s="30">
        <v>0</v>
      </c>
      <c r="G27" s="30">
        <v>125000</v>
      </c>
      <c r="H27" s="53">
        <f t="shared" si="2"/>
        <v>0</v>
      </c>
      <c r="I27" s="54"/>
      <c r="J27" s="55"/>
      <c r="K27" s="43">
        <f t="shared" si="3"/>
        <v>0</v>
      </c>
    </row>
    <row r="28" spans="1:11" x14ac:dyDescent="0.25">
      <c r="A28" s="29">
        <v>5</v>
      </c>
      <c r="B28" s="50" t="s">
        <v>47</v>
      </c>
      <c r="C28" s="51"/>
      <c r="D28" s="51"/>
      <c r="E28" s="52"/>
      <c r="F28" s="30">
        <v>0.16669999999999999</v>
      </c>
      <c r="G28" s="30">
        <v>110000</v>
      </c>
      <c r="H28" s="53">
        <f t="shared" si="2"/>
        <v>18337</v>
      </c>
      <c r="I28" s="54"/>
      <c r="J28" s="55"/>
      <c r="K28" s="43">
        <f t="shared" si="3"/>
        <v>220044</v>
      </c>
    </row>
    <row r="29" spans="1:11" x14ac:dyDescent="0.25">
      <c r="A29" s="29">
        <v>6</v>
      </c>
      <c r="B29" s="50" t="s">
        <v>47</v>
      </c>
      <c r="C29" s="51"/>
      <c r="D29" s="51"/>
      <c r="E29" s="52"/>
      <c r="F29" s="30">
        <v>0</v>
      </c>
      <c r="G29" s="30">
        <v>110000</v>
      </c>
      <c r="H29" s="53">
        <f t="shared" si="2"/>
        <v>0</v>
      </c>
      <c r="I29" s="54"/>
      <c r="J29" s="55"/>
      <c r="K29" s="43">
        <f t="shared" si="3"/>
        <v>0</v>
      </c>
    </row>
    <row r="30" spans="1:11" x14ac:dyDescent="0.25">
      <c r="A30" s="12"/>
      <c r="B30" s="47" t="s">
        <v>40</v>
      </c>
      <c r="C30" s="48"/>
      <c r="D30" s="48"/>
      <c r="E30" s="49"/>
      <c r="F30" s="12">
        <v>1.4601999999999999</v>
      </c>
      <c r="G30" s="12"/>
      <c r="H30" s="68">
        <f>SUM(H24:H29)</f>
        <v>175744.5</v>
      </c>
      <c r="I30" s="90"/>
      <c r="J30" s="91"/>
      <c r="K30" s="40">
        <f>SUM(K24:K29)</f>
        <v>2108934</v>
      </c>
    </row>
    <row r="33" spans="2:11" x14ac:dyDescent="0.25">
      <c r="B33" s="65" t="s">
        <v>98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2:11" x14ac:dyDescent="0.25">
      <c r="B34" s="1"/>
      <c r="C34" s="25"/>
      <c r="D34" s="25"/>
      <c r="E34" s="25"/>
      <c r="F34" s="25"/>
      <c r="G34" s="111" t="s">
        <v>99</v>
      </c>
      <c r="H34" s="112"/>
      <c r="I34" s="112"/>
      <c r="J34" s="112"/>
      <c r="K34" s="1"/>
    </row>
  </sheetData>
  <mergeCells count="55">
    <mergeCell ref="B30:E30"/>
    <mergeCell ref="H30:J30"/>
    <mergeCell ref="B33:K33"/>
    <mergeCell ref="G34:J34"/>
    <mergeCell ref="B27:E27"/>
    <mergeCell ref="H27:J27"/>
    <mergeCell ref="B28:E28"/>
    <mergeCell ref="H28:J28"/>
    <mergeCell ref="B29:E29"/>
    <mergeCell ref="H29:J29"/>
    <mergeCell ref="K22:K23"/>
    <mergeCell ref="B24:E24"/>
    <mergeCell ref="H24:J24"/>
    <mergeCell ref="B25:E25"/>
    <mergeCell ref="H25:J25"/>
    <mergeCell ref="B26:E26"/>
    <mergeCell ref="H26:J26"/>
    <mergeCell ref="B17:E17"/>
    <mergeCell ref="H17:J17"/>
    <mergeCell ref="B18:E18"/>
    <mergeCell ref="H18:J18"/>
    <mergeCell ref="B20:I20"/>
    <mergeCell ref="A22:A23"/>
    <mergeCell ref="B22:E23"/>
    <mergeCell ref="H22:J23"/>
    <mergeCell ref="B14:E14"/>
    <mergeCell ref="H14:J14"/>
    <mergeCell ref="B15:E15"/>
    <mergeCell ref="H15:J15"/>
    <mergeCell ref="B16:E16"/>
    <mergeCell ref="H16:J16"/>
    <mergeCell ref="B11:E11"/>
    <mergeCell ref="H11:J11"/>
    <mergeCell ref="B12:E12"/>
    <mergeCell ref="H12:J12"/>
    <mergeCell ref="B13:E13"/>
    <mergeCell ref="H13:J13"/>
    <mergeCell ref="B8:E8"/>
    <mergeCell ref="H8:J8"/>
    <mergeCell ref="B9:E9"/>
    <mergeCell ref="H9:J9"/>
    <mergeCell ref="B10:E10"/>
    <mergeCell ref="H10:J10"/>
    <mergeCell ref="B5:E5"/>
    <mergeCell ref="H5:J5"/>
    <mergeCell ref="B6:E6"/>
    <mergeCell ref="H6:J6"/>
    <mergeCell ref="B7:E7"/>
    <mergeCell ref="H7:J7"/>
    <mergeCell ref="A1:K1"/>
    <mergeCell ref="A2:J2"/>
    <mergeCell ref="A3:A4"/>
    <mergeCell ref="B3:E4"/>
    <mergeCell ref="H3:J4"/>
    <mergeCell ref="K3:K4"/>
  </mergeCells>
  <phoneticPr fontId="0" type="noConversion"/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Gohar Tadevosyan</dc:creator>
  <cp:lastModifiedBy>Gohar Tadevosyan</cp:lastModifiedBy>
  <cp:lastPrinted>2020-01-22T11:22:18Z</cp:lastPrinted>
  <dcterms:created xsi:type="dcterms:W3CDTF">2020-01-13T13:28:13Z</dcterms:created>
  <dcterms:modified xsi:type="dcterms:W3CDTF">2020-01-22T11:22:30Z</dcterms:modified>
</cp:coreProperties>
</file>